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615"/>
  <workbookPr codeName="ThisWorkbook"/>
  <mc:AlternateContent xmlns:mc="http://schemas.openxmlformats.org/markup-compatibility/2006">
    <mc:Choice Requires="x15">
      <x15ac:absPath xmlns:x15ac="http://schemas.microsoft.com/office/spreadsheetml/2010/11/ac" url="https://usdos.sharepoint.com/sites/Dushanbe/Internal/PAS/GRANTS/PD Grants/English Access Microscholarship Program grants/Access FY23/Call for proposal/"/>
    </mc:Choice>
  </mc:AlternateContent>
  <xr:revisionPtr revIDLastSave="2" documentId="11_B865CB4C87147754BD0F4FAFE11F06D348F611B1" xr6:coauthVersionLast="47" xr6:coauthVersionMax="47" xr10:uidLastSave="{D305BBFB-B430-4BCA-BD35-B31D89E4F526}"/>
  <workbookProtection workbookAlgorithmName="SHA-512" workbookHashValue="mItMnAVYjuAagMX/sj7wmw1B8LpF7WloRV5p0g3Xn0XElO+GA1Tz5Z2J5tUbE17s6lAAY0P/LC/QxNWF0oU2xQ==" workbookSaltValue="jSupfvFvh9hvLsTrnzfsUA==" workbookSpinCount="100000" lockStructure="1"/>
  <bookViews>
    <workbookView xWindow="-120" yWindow="-120" windowWidth="25440" windowHeight="15390" tabRatio="950" firstSheet="4" activeTab="4" xr2:uid="{00000000-000D-0000-FFFF-FFFF00000000}"/>
  </bookViews>
  <sheets>
    <sheet name="Printing" sheetId="18" r:id="rId1"/>
    <sheet name="Cover Sheet" sheetId="40" r:id="rId2"/>
    <sheet name="1. Access Requirements" sheetId="4" r:id="rId3"/>
    <sheet name="2. Applicant Organization" sheetId="29" r:id="rId4"/>
    <sheet name="3. Program Timeline" sheetId="31" r:id="rId5"/>
    <sheet name="4. Program Staff" sheetId="32" r:id="rId6"/>
    <sheet name="5. After School Instruction" sheetId="11" r:id="rId7"/>
    <sheet name="6. Enhancement Activities" sheetId="36" r:id="rId8"/>
    <sheet name="7. Intensive Sessions" sheetId="21" r:id="rId9"/>
    <sheet name="8. Summary" sheetId="38" r:id="rId10"/>
    <sheet name="U.S. Embassy_Consulate &amp; RELO" sheetId="5" r:id="rId11"/>
    <sheet name="Proposal Checklist" sheetId="39" r:id="rId12"/>
  </sheets>
  <externalReferences>
    <externalReference r:id="rId13"/>
  </externalReferences>
  <definedNames>
    <definedName name="_xlnm._FilterDatabase" localSheetId="4" hidden="1">'[1]Step 4-After School Hrs &amp; Sites'!$J$33:$K$37</definedName>
    <definedName name="_xlnm._FilterDatabase" localSheetId="5" hidden="1">'[1]Step 4-After School Hrs &amp; Sites'!$J$33:$K$37</definedName>
    <definedName name="_Toc332139839" localSheetId="2">'1. Access Requirements'!$B$62</definedName>
    <definedName name="Country" localSheetId="5">#REF!</definedName>
    <definedName name="Country" localSheetId="7">#REF!</definedName>
    <definedName name="Country">#REF!</definedName>
    <definedName name="Input_Date" localSheetId="3">'2. Applicant Organization'!$F$10,'2. Applicant Organization'!$F$15,'2. Applicant Organization'!$F$25,'2. Applicant Organization'!$F$27,'2. Applicant Organization'!$F$29,'2. Applicant Organization'!$F$31,'2. Applicant Organization'!$F$33,'2. Applicant Organization'!$F$35,'2. Applicant Organization'!#REF!,'2. Applicant Organization'!$F$37,'2. Applicant Organization'!#REF!,'2. Applicant Organization'!$K$27,'2. Applicant Organization'!$K$29,'2. Applicant Organization'!$K$31,'2. Applicant Organization'!$K$33,'2. Applicant Organization'!$K$35,'2. Applicant Organization'!#REF!,'2. Applicant Organization'!$O$27,'2. Applicant Organization'!$O$29,'2. Applicant Organization'!$O$31,'2. Applicant Organization'!$O$33,'2. Applicant Organization'!$O$35,'2. Applicant Organization'!#REF!,'2. Applicant Organization'!#REF!,'2. Applicant Organization'!#REF!,'2. Applicant Organization'!#REF!,'2. Applicant Organization'!#REF!,'2. Applicant Organization'!#REF!,'2. Applicant Organization'!#REF!,'2. Applicant Organization'!#REF!,'2. Applicant Organization'!#REF!,'2. Applicant Organization'!#REF!,'2. Applicant Organization'!#REF!,'2. Applicant Organization'!#REF!,'2. Applicant Organization'!#REF!,'2. Applicant Organization'!#REF!,'2. Applicant Organization'!#REF!,'2. Applicant Organization'!#REF!,'2. Applicant Organization'!#REF!,'2. Applicant Organization'!#REF!,'2. Applicant Organization'!#REF!,'2. Applicant Organization'!#REF!,'2. Applicant Organization'!#REF!,'2. Applicant Organization'!#REF!,'2. Applicant Organization'!#REF!,'2. Applicant Organization'!#REF!,'2. Applicant Organization'!#REF!,'2. Applicant Organization'!#REF!,'2. Applicant Organization'!#REF!,'2. Applicant Organization'!#REF!,'2. Applicant Organization'!#REF!,'2. Applicant Organization'!#REF!,'2. Applicant Organization'!#REF!,'2. Applicant Organization'!#REF!</definedName>
    <definedName name="OLE_LINK1" localSheetId="3">'2. Applicant Organization'!#REF!</definedName>
    <definedName name="_xlnm.Print_Area" localSheetId="2">'1. Access Requirements'!$A$2:$R$74</definedName>
    <definedName name="_xlnm.Print_Area" localSheetId="3">'2. Applicant Organization'!$A$2:$S$124</definedName>
    <definedName name="_xlnm.Print_Area" localSheetId="4">'3. Program Timeline'!$A$2:$O$56</definedName>
    <definedName name="_xlnm.Print_Area" localSheetId="5">'4. Program Staff'!$A$2:$O$103</definedName>
    <definedName name="_xlnm.Print_Area" localSheetId="6">'5. After School Instruction'!$A$2:$O$131</definedName>
    <definedName name="_xlnm.Print_Area" localSheetId="7">'6. Enhancement Activities'!$A$2:$J$62</definedName>
    <definedName name="_xlnm.Print_Area" localSheetId="8">'7. Intensive Sessions'!$A$2:$Q$98</definedName>
    <definedName name="_xlnm.Print_Area" localSheetId="9">'8. Summary'!$A$2:$L$26</definedName>
    <definedName name="_xlnm.Print_Area" localSheetId="1">'Cover Sheet'!$B$2:$N$35</definedName>
    <definedName name="_xlnm.Print_Area" localSheetId="0">Printing!$A$1:$Q$32</definedName>
    <definedName name="_xlnm.Print_Area" localSheetId="10">'U.S. Embassy_Consulate &amp; RELO'!$A$2:$R$81</definedName>
    <definedName name="_xlnm.Print_Titles" localSheetId="6">'5. After School Instruction'!$91:$92</definedName>
    <definedName name="_xlnm.Print_Titles" localSheetId="8">'7. Intensive Sessions'!$D:$M,'7. Intensive Sessions'!$54:$56</definedName>
    <definedName name="Sex" localSheetId="5">#REF!</definedName>
    <definedName name="Sex" localSheetId="7">#REF!</definedName>
    <definedName name="Sex">#REF!</definedName>
    <definedName name="ValidationRange1" localSheetId="5">#REF!</definedName>
    <definedName name="ValidationRange1" localSheetId="7">#REF!</definedName>
    <definedName name="ValidationRange1">#REF!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N57" i="21" l="1"/>
  <c r="N58" i="21"/>
  <c r="N59" i="21"/>
  <c r="N60" i="21"/>
  <c r="N61" i="21"/>
  <c r="N62" i="21"/>
  <c r="N63" i="21"/>
  <c r="N64" i="21"/>
  <c r="N65" i="21"/>
  <c r="N66" i="21"/>
  <c r="N67" i="21"/>
  <c r="N68" i="21"/>
  <c r="N69" i="21"/>
  <c r="N70" i="21"/>
  <c r="N71" i="21"/>
  <c r="N72" i="21"/>
  <c r="N73" i="21"/>
  <c r="N74" i="21"/>
  <c r="F85" i="11"/>
  <c r="E20" i="38"/>
  <c r="D10" i="38"/>
  <c r="V68" i="21"/>
  <c r="M124" i="11"/>
  <c r="H85" i="11"/>
  <c r="M85" i="11"/>
  <c r="X13" i="11"/>
  <c r="I39" i="32"/>
  <c r="G63" i="29"/>
  <c r="AW54" i="29"/>
  <c r="AU54" i="29"/>
  <c r="AU53" i="29"/>
  <c r="AU60" i="29"/>
  <c r="AU49" i="29"/>
  <c r="AU50" i="29"/>
  <c r="AU51" i="29"/>
  <c r="AU52" i="29"/>
  <c r="AU55" i="29"/>
  <c r="AU56" i="29"/>
  <c r="AU57" i="29"/>
  <c r="AU70" i="29"/>
  <c r="V57" i="21"/>
  <c r="V76" i="21"/>
  <c r="V77" i="21"/>
  <c r="V78" i="21"/>
  <c r="V79" i="21"/>
  <c r="V80" i="21"/>
  <c r="V81" i="21"/>
  <c r="V82" i="21"/>
  <c r="V83" i="21"/>
  <c r="V84" i="21"/>
  <c r="V85" i="21"/>
  <c r="V86" i="21"/>
  <c r="V87" i="21"/>
  <c r="V88" i="21"/>
  <c r="V89" i="21"/>
  <c r="V90" i="21"/>
  <c r="V91" i="21"/>
  <c r="V92" i="21"/>
  <c r="V93" i="21"/>
  <c r="V94" i="21"/>
  <c r="V95" i="21"/>
  <c r="V96" i="21"/>
  <c r="V58" i="21"/>
  <c r="V59" i="21"/>
  <c r="V60" i="21"/>
  <c r="V61" i="21"/>
  <c r="V62" i="21"/>
  <c r="V63" i="21"/>
  <c r="V64" i="21"/>
  <c r="V65" i="21"/>
  <c r="V66" i="21"/>
  <c r="V67" i="21"/>
  <c r="V69" i="21"/>
  <c r="V70" i="21"/>
  <c r="V71" i="21"/>
  <c r="V72" i="21"/>
  <c r="V73" i="21"/>
  <c r="V74" i="21"/>
  <c r="V75" i="21"/>
  <c r="U97" i="21"/>
  <c r="N75" i="21"/>
  <c r="N76" i="21"/>
  <c r="N77" i="21"/>
  <c r="N78" i="21"/>
  <c r="N79" i="21"/>
  <c r="N80" i="21"/>
  <c r="N81" i="21"/>
  <c r="N82" i="21"/>
  <c r="N83" i="21"/>
  <c r="N84" i="21"/>
  <c r="N85" i="21"/>
  <c r="N86" i="21"/>
  <c r="N87" i="21"/>
  <c r="N88" i="21"/>
  <c r="N89" i="21"/>
  <c r="N90" i="21"/>
  <c r="N91" i="21"/>
  <c r="N92" i="21"/>
  <c r="N93" i="21"/>
  <c r="N94" i="21"/>
  <c r="N95" i="21"/>
  <c r="N96" i="21"/>
  <c r="T10" i="32"/>
  <c r="T11" i="32"/>
  <c r="T12" i="32"/>
  <c r="T13" i="32"/>
  <c r="T17" i="32"/>
  <c r="Z90" i="11"/>
  <c r="X47" i="11"/>
  <c r="X48" i="11"/>
  <c r="X45" i="11"/>
  <c r="X44" i="11"/>
  <c r="T102" i="32"/>
  <c r="J50" i="21"/>
  <c r="Z129" i="11"/>
  <c r="Z128" i="11"/>
  <c r="Z127" i="11"/>
  <c r="Z126" i="11"/>
  <c r="Z125" i="11"/>
  <c r="Z124" i="11"/>
  <c r="Z123" i="11"/>
  <c r="Z122" i="11"/>
  <c r="Z121" i="11"/>
  <c r="Z120" i="11"/>
  <c r="Z119" i="11"/>
  <c r="Z118" i="11"/>
  <c r="Z117" i="11"/>
  <c r="Z116" i="11"/>
  <c r="Z115" i="11"/>
  <c r="Z114" i="11"/>
  <c r="Z113" i="11"/>
  <c r="Z112" i="11"/>
  <c r="Z111" i="11"/>
  <c r="Z110" i="11"/>
  <c r="Z109" i="11"/>
  <c r="Z108" i="11"/>
  <c r="Z107" i="11"/>
  <c r="Z106" i="11"/>
  <c r="Z105" i="11"/>
  <c r="Z104" i="11"/>
  <c r="Z103" i="11"/>
  <c r="Z102" i="11"/>
  <c r="Z101" i="11"/>
  <c r="Z100" i="11"/>
  <c r="Z99" i="11"/>
  <c r="Z98" i="11"/>
  <c r="Z97" i="11"/>
  <c r="Z96" i="11"/>
  <c r="Z95" i="11"/>
  <c r="Z94" i="11"/>
  <c r="Z93" i="11"/>
  <c r="Z92" i="11"/>
  <c r="Z91" i="11"/>
  <c r="U25" i="21"/>
  <c r="P34" i="36"/>
  <c r="AU103" i="29"/>
  <c r="AU99" i="29"/>
  <c r="V43" i="5"/>
  <c r="T40" i="32"/>
  <c r="T35" i="32"/>
  <c r="T33" i="32"/>
  <c r="U40" i="32"/>
  <c r="W40" i="32"/>
  <c r="T41" i="32"/>
  <c r="U41" i="32"/>
  <c r="W41" i="32"/>
  <c r="T42" i="32"/>
  <c r="U42" i="32"/>
  <c r="W42" i="32"/>
  <c r="T43" i="32"/>
  <c r="U43" i="32"/>
  <c r="W43" i="32"/>
  <c r="T44" i="32"/>
  <c r="U44" i="32"/>
  <c r="W44" i="32"/>
  <c r="T45" i="32"/>
  <c r="U45" i="32"/>
  <c r="W45" i="32"/>
  <c r="T46" i="32"/>
  <c r="U46" i="32"/>
  <c r="W46" i="32"/>
  <c r="T47" i="32"/>
  <c r="U47" i="32"/>
  <c r="W47" i="32"/>
  <c r="T48" i="32"/>
  <c r="U48" i="32"/>
  <c r="W48" i="32"/>
  <c r="T49" i="32"/>
  <c r="U49" i="32"/>
  <c r="W49" i="32"/>
  <c r="T50" i="32"/>
  <c r="U50" i="32"/>
  <c r="W50" i="32"/>
  <c r="T51" i="32"/>
  <c r="U51" i="32"/>
  <c r="W51" i="32"/>
  <c r="T52" i="32"/>
  <c r="U52" i="32"/>
  <c r="W52" i="32"/>
  <c r="T53" i="32"/>
  <c r="U53" i="32"/>
  <c r="W53" i="32"/>
  <c r="T54" i="32"/>
  <c r="U54" i="32"/>
  <c r="W54" i="32"/>
  <c r="T55" i="32"/>
  <c r="U55" i="32"/>
  <c r="W55" i="32"/>
  <c r="T56" i="32"/>
  <c r="U56" i="32"/>
  <c r="W56" i="32"/>
  <c r="T57" i="32"/>
  <c r="U57" i="32"/>
  <c r="W57" i="32"/>
  <c r="T58" i="32"/>
  <c r="U58" i="32"/>
  <c r="W58" i="32"/>
  <c r="T59" i="32"/>
  <c r="U59" i="32"/>
  <c r="W59" i="32"/>
  <c r="T60" i="32"/>
  <c r="U60" i="32"/>
  <c r="W60" i="32"/>
  <c r="T61" i="32"/>
  <c r="U61" i="32"/>
  <c r="W61" i="32"/>
  <c r="T62" i="32"/>
  <c r="U62" i="32"/>
  <c r="W62" i="32"/>
  <c r="T63" i="32"/>
  <c r="U63" i="32"/>
  <c r="W63" i="32"/>
  <c r="T64" i="32"/>
  <c r="U64" i="32"/>
  <c r="W64" i="32"/>
  <c r="T65" i="32"/>
  <c r="U65" i="32"/>
  <c r="W65" i="32"/>
  <c r="T66" i="32"/>
  <c r="U66" i="32"/>
  <c r="W66" i="32"/>
  <c r="T67" i="32"/>
  <c r="U67" i="32"/>
  <c r="W67" i="32"/>
  <c r="T68" i="32"/>
  <c r="U68" i="32"/>
  <c r="W68" i="32"/>
  <c r="T69" i="32"/>
  <c r="U69" i="32"/>
  <c r="W69" i="32"/>
  <c r="T70" i="32"/>
  <c r="U70" i="32"/>
  <c r="W70" i="32"/>
  <c r="T71" i="32"/>
  <c r="U71" i="32"/>
  <c r="W71" i="32"/>
  <c r="T72" i="32"/>
  <c r="U72" i="32"/>
  <c r="W72" i="32"/>
  <c r="T73" i="32"/>
  <c r="U73" i="32"/>
  <c r="W73" i="32"/>
  <c r="T74" i="32"/>
  <c r="U74" i="32"/>
  <c r="W74" i="32"/>
  <c r="T75" i="32"/>
  <c r="U75" i="32"/>
  <c r="W75" i="32"/>
  <c r="T76" i="32"/>
  <c r="U76" i="32"/>
  <c r="W76" i="32"/>
  <c r="T77" i="32"/>
  <c r="U77" i="32"/>
  <c r="W77" i="32"/>
  <c r="T78" i="32"/>
  <c r="U78" i="32"/>
  <c r="W78" i="32"/>
  <c r="T79" i="32"/>
  <c r="U79" i="32"/>
  <c r="W79" i="32"/>
  <c r="T80" i="32"/>
  <c r="U80" i="32"/>
  <c r="W80" i="32"/>
  <c r="T81" i="32"/>
  <c r="U81" i="32"/>
  <c r="W81" i="32"/>
  <c r="T82" i="32"/>
  <c r="U82" i="32"/>
  <c r="W82" i="32"/>
  <c r="T83" i="32"/>
  <c r="U83" i="32"/>
  <c r="W83" i="32"/>
  <c r="T84" i="32"/>
  <c r="U84" i="32"/>
  <c r="W84" i="32"/>
  <c r="T85" i="32"/>
  <c r="U85" i="32"/>
  <c r="W85" i="32"/>
  <c r="T86" i="32"/>
  <c r="U86" i="32"/>
  <c r="W86" i="32"/>
  <c r="T87" i="32"/>
  <c r="U87" i="32"/>
  <c r="W87" i="32"/>
  <c r="T88" i="32"/>
  <c r="U88" i="32"/>
  <c r="W88" i="32"/>
  <c r="T89" i="32"/>
  <c r="U89" i="32"/>
  <c r="W89" i="32"/>
  <c r="T90" i="32"/>
  <c r="U90" i="32"/>
  <c r="W90" i="32"/>
  <c r="T91" i="32"/>
  <c r="U91" i="32"/>
  <c r="W91" i="32"/>
  <c r="T92" i="32"/>
  <c r="U92" i="32"/>
  <c r="W92" i="32"/>
  <c r="T93" i="32"/>
  <c r="U93" i="32"/>
  <c r="W93" i="32"/>
  <c r="T94" i="32"/>
  <c r="U94" i="32"/>
  <c r="W94" i="32"/>
  <c r="T95" i="32"/>
  <c r="U95" i="32"/>
  <c r="W95" i="32"/>
  <c r="T96" i="32"/>
  <c r="U96" i="32"/>
  <c r="W96" i="32"/>
  <c r="T97" i="32"/>
  <c r="U97" i="32"/>
  <c r="W97" i="32"/>
  <c r="T98" i="32"/>
  <c r="U98" i="32"/>
  <c r="W98" i="32"/>
  <c r="T99" i="32"/>
  <c r="U99" i="32"/>
  <c r="W99" i="32"/>
  <c r="T100" i="32"/>
  <c r="U100" i="32"/>
  <c r="W100" i="32"/>
  <c r="T101" i="32"/>
  <c r="U101" i="32"/>
  <c r="W101" i="32"/>
  <c r="U102" i="32"/>
  <c r="W102" i="32"/>
  <c r="W39" i="32"/>
  <c r="W38" i="32"/>
  <c r="T39" i="32"/>
  <c r="U39" i="32"/>
  <c r="T38" i="32"/>
  <c r="U38" i="32"/>
  <c r="I103" i="32"/>
  <c r="V102" i="32"/>
  <c r="I102" i="32"/>
  <c r="V101" i="32"/>
  <c r="I101" i="32"/>
  <c r="V100" i="32"/>
  <c r="I100" i="32"/>
  <c r="V99" i="32"/>
  <c r="I99" i="32"/>
  <c r="V98" i="32"/>
  <c r="I98" i="32"/>
  <c r="V97" i="32"/>
  <c r="I97" i="32"/>
  <c r="V96" i="32"/>
  <c r="I96" i="32"/>
  <c r="V95" i="32"/>
  <c r="I95" i="32"/>
  <c r="V94" i="32"/>
  <c r="I94" i="32"/>
  <c r="V93" i="32"/>
  <c r="I93" i="32"/>
  <c r="V92" i="32"/>
  <c r="I92" i="32"/>
  <c r="V91" i="32"/>
  <c r="I91" i="32"/>
  <c r="V90" i="32"/>
  <c r="I90" i="32"/>
  <c r="V89" i="32"/>
  <c r="I89" i="32"/>
  <c r="V88" i="32"/>
  <c r="I88" i="32"/>
  <c r="V87" i="32"/>
  <c r="I87" i="32"/>
  <c r="V86" i="32"/>
  <c r="I86" i="32"/>
  <c r="V85" i="32"/>
  <c r="I85" i="32"/>
  <c r="V84" i="32"/>
  <c r="I84" i="32"/>
  <c r="V83" i="32"/>
  <c r="I83" i="32"/>
  <c r="V82" i="32"/>
  <c r="I82" i="32"/>
  <c r="V81" i="32"/>
  <c r="I81" i="32"/>
  <c r="V80" i="32"/>
  <c r="I80" i="32"/>
  <c r="V79" i="32"/>
  <c r="I79" i="32"/>
  <c r="V78" i="32"/>
  <c r="I78" i="32"/>
  <c r="V77" i="32" s="1"/>
  <c r="I77" i="32"/>
  <c r="V76" i="32"/>
  <c r="I76" i="32"/>
  <c r="V75" i="32" s="1"/>
  <c r="I75" i="32"/>
  <c r="V74" i="32"/>
  <c r="I74" i="32"/>
  <c r="V73" i="32" s="1"/>
  <c r="I73" i="32"/>
  <c r="V72" i="32"/>
  <c r="I72" i="32"/>
  <c r="V71" i="32" s="1"/>
  <c r="I71" i="32"/>
  <c r="V70" i="32" s="1"/>
  <c r="I70" i="32"/>
  <c r="V69" i="32" s="1"/>
  <c r="I69" i="32"/>
  <c r="V68" i="32"/>
  <c r="I68" i="32"/>
  <c r="V67" i="32" s="1"/>
  <c r="I67" i="32"/>
  <c r="V66" i="32" s="1"/>
  <c r="I66" i="32"/>
  <c r="V65" i="32" s="1"/>
  <c r="I65" i="32"/>
  <c r="V64" i="32" s="1"/>
  <c r="I64" i="32"/>
  <c r="V63" i="32" s="1"/>
  <c r="I63" i="32"/>
  <c r="V62" i="32" s="1"/>
  <c r="I62" i="32"/>
  <c r="V61" i="32" s="1"/>
  <c r="I61" i="32"/>
  <c r="V60" i="32"/>
  <c r="I60" i="32"/>
  <c r="V59" i="32" s="1"/>
  <c r="I59" i="32"/>
  <c r="V58" i="32" s="1"/>
  <c r="I58" i="32"/>
  <c r="V57" i="32" s="1"/>
  <c r="I57" i="32"/>
  <c r="V56" i="32" s="1"/>
  <c r="I56" i="32"/>
  <c r="V55" i="32" s="1"/>
  <c r="I55" i="32"/>
  <c r="V54" i="32" s="1"/>
  <c r="I54" i="32"/>
  <c r="V53" i="32" s="1"/>
  <c r="I53" i="32"/>
  <c r="V52" i="32"/>
  <c r="I52" i="32"/>
  <c r="V51" i="32" s="1"/>
  <c r="I51" i="32"/>
  <c r="V50" i="32"/>
  <c r="I50" i="32"/>
  <c r="V49" i="32" s="1"/>
  <c r="I49" i="32"/>
  <c r="V48" i="32" s="1"/>
  <c r="I48" i="32"/>
  <c r="V47" i="32" s="1"/>
  <c r="I47" i="32"/>
  <c r="V46" i="32" s="1"/>
  <c r="I46" i="32"/>
  <c r="V45" i="32" s="1"/>
  <c r="I45" i="32"/>
  <c r="V44" i="32"/>
  <c r="I44" i="32"/>
  <c r="V43" i="32" s="1"/>
  <c r="I43" i="32"/>
  <c r="V42" i="32"/>
  <c r="I42" i="32"/>
  <c r="V41" i="32" s="1"/>
  <c r="I41" i="32"/>
  <c r="V40" i="32" s="1"/>
  <c r="I40" i="32"/>
  <c r="V39" i="32"/>
  <c r="V38" i="32"/>
  <c r="D14" i="38"/>
  <c r="D6" i="38"/>
  <c r="V16" i="32"/>
  <c r="V15" i="32"/>
  <c r="AU96" i="29"/>
  <c r="AU95" i="29"/>
  <c r="AU11" i="29"/>
  <c r="S65" i="4"/>
  <c r="V10" i="5"/>
  <c r="V137" i="5"/>
  <c r="D35" i="39"/>
  <c r="V41" i="5"/>
  <c r="V42" i="5"/>
  <c r="S73" i="4"/>
  <c r="S74" i="4"/>
  <c r="D8" i="39"/>
  <c r="J8" i="39"/>
  <c r="O7" i="38"/>
  <c r="D31" i="39"/>
  <c r="J31" i="39"/>
  <c r="W41" i="5"/>
  <c r="D34" i="39"/>
  <c r="D29" i="39"/>
  <c r="J29" i="39"/>
  <c r="V12" i="5"/>
  <c r="V11" i="5"/>
  <c r="V9" i="5"/>
  <c r="V8" i="5"/>
  <c r="U26" i="21"/>
  <c r="U24" i="21"/>
  <c r="U22" i="21"/>
  <c r="U21" i="21"/>
  <c r="U19" i="21"/>
  <c r="U18" i="21"/>
  <c r="U16" i="21"/>
  <c r="U15" i="21"/>
  <c r="U14" i="21"/>
  <c r="U13" i="21"/>
  <c r="U12" i="21"/>
  <c r="P37" i="36"/>
  <c r="P35" i="36"/>
  <c r="P32" i="36"/>
  <c r="P30" i="36"/>
  <c r="P28" i="36"/>
  <c r="P26" i="36"/>
  <c r="P25" i="36"/>
  <c r="P24" i="36"/>
  <c r="P23" i="36"/>
  <c r="P22" i="36"/>
  <c r="P21" i="36"/>
  <c r="P20" i="36"/>
  <c r="P18" i="36"/>
  <c r="P17" i="36"/>
  <c r="P14" i="36"/>
  <c r="X9" i="11"/>
  <c r="P12" i="36"/>
  <c r="U27" i="21"/>
  <c r="D28" i="39"/>
  <c r="J28" i="39"/>
  <c r="P38" i="36"/>
  <c r="D26" i="39"/>
  <c r="J26" i="39"/>
  <c r="V13" i="5"/>
  <c r="D33" i="39"/>
  <c r="X130" i="11"/>
  <c r="D24" i="39"/>
  <c r="J24" i="39"/>
  <c r="X68" i="11"/>
  <c r="X67" i="11"/>
  <c r="X66" i="11"/>
  <c r="X65" i="11"/>
  <c r="X50" i="11"/>
  <c r="X49" i="11"/>
  <c r="X46" i="11"/>
  <c r="X43" i="11"/>
  <c r="X41" i="11"/>
  <c r="X16" i="11"/>
  <c r="X15" i="11"/>
  <c r="X14" i="11"/>
  <c r="X12" i="11"/>
  <c r="X11" i="11"/>
  <c r="X10" i="11"/>
  <c r="V42" i="31"/>
  <c r="V41" i="31"/>
  <c r="V40" i="31"/>
  <c r="V39" i="31"/>
  <c r="V38" i="31"/>
  <c r="V37" i="31"/>
  <c r="V36" i="31"/>
  <c r="V35" i="31"/>
  <c r="V34" i="31"/>
  <c r="V17" i="31"/>
  <c r="V16" i="31"/>
  <c r="V15" i="31"/>
  <c r="V14" i="31"/>
  <c r="X17" i="11"/>
  <c r="D21" i="39"/>
  <c r="J21" i="39"/>
  <c r="V18" i="31"/>
  <c r="D15" i="39"/>
  <c r="J15" i="39"/>
  <c r="V43" i="31"/>
  <c r="D16" i="39"/>
  <c r="J16" i="39"/>
  <c r="X51" i="11"/>
  <c r="D22" i="39"/>
  <c r="J22" i="39"/>
  <c r="D18" i="39"/>
  <c r="J18" i="39"/>
  <c r="X69" i="11"/>
  <c r="D23" i="39"/>
  <c r="J23" i="39"/>
  <c r="AU104" i="29"/>
  <c r="AU102" i="29"/>
  <c r="AU101" i="29"/>
  <c r="AU100" i="29"/>
  <c r="AU97" i="29"/>
  <c r="AU94" i="29"/>
  <c r="AU92" i="29"/>
  <c r="AU90" i="29"/>
  <c r="AU17" i="29"/>
  <c r="AU15" i="29"/>
  <c r="AU13" i="29"/>
  <c r="AU19" i="29"/>
  <c r="D11" i="39"/>
  <c r="J11" i="39"/>
  <c r="AU105" i="29"/>
  <c r="D12" i="39"/>
  <c r="J12" i="39"/>
  <c r="AU10" i="29"/>
  <c r="AJ10" i="29"/>
  <c r="AU119" i="29"/>
  <c r="D13" i="39"/>
  <c r="J13" i="39"/>
  <c r="AU21" i="29"/>
  <c r="D10" i="39"/>
  <c r="J10" i="39"/>
  <c r="V233" i="5"/>
  <c r="V234" i="5"/>
  <c r="V235" i="5"/>
  <c r="V236" i="5"/>
  <c r="V237" i="5"/>
  <c r="V238" i="5"/>
  <c r="V239" i="5"/>
  <c r="V240" i="5"/>
  <c r="V241" i="5"/>
  <c r="V242" i="5"/>
  <c r="V243" i="5"/>
  <c r="V244" i="5"/>
  <c r="V245" i="5"/>
  <c r="V246" i="5"/>
  <c r="V247" i="5"/>
  <c r="V248" i="5"/>
  <c r="V249" i="5"/>
  <c r="V250" i="5"/>
  <c r="V251" i="5"/>
  <c r="V252" i="5"/>
  <c r="V253" i="5"/>
  <c r="V254" i="5"/>
  <c r="V255" i="5"/>
  <c r="V256" i="5"/>
  <c r="V257" i="5"/>
  <c r="V258" i="5"/>
  <c r="V259" i="5"/>
  <c r="V260" i="5"/>
  <c r="V261" i="5"/>
  <c r="V262" i="5"/>
  <c r="V263" i="5"/>
  <c r="V264" i="5"/>
  <c r="V265" i="5"/>
  <c r="V266" i="5"/>
  <c r="V267" i="5"/>
  <c r="V132" i="5"/>
  <c r="V128" i="5"/>
  <c r="V117" i="5"/>
  <c r="V116" i="5"/>
  <c r="V113" i="5"/>
  <c r="V110" i="5"/>
  <c r="V108" i="5"/>
  <c r="V105" i="5"/>
  <c r="V104" i="5"/>
  <c r="V106" i="5"/>
  <c r="V107" i="5"/>
  <c r="V109" i="5"/>
  <c r="V111" i="5"/>
  <c r="V112" i="5"/>
  <c r="V114" i="5"/>
  <c r="V115" i="5"/>
  <c r="V118" i="5"/>
  <c r="V119" i="5"/>
  <c r="V120" i="5"/>
  <c r="V121" i="5"/>
  <c r="V122" i="5"/>
  <c r="V123" i="5"/>
  <c r="V124" i="5"/>
  <c r="V125" i="5"/>
  <c r="V126" i="5"/>
  <c r="V127" i="5"/>
  <c r="V129" i="5"/>
  <c r="V130" i="5"/>
  <c r="V131" i="5"/>
  <c r="V133" i="5"/>
  <c r="V134" i="5"/>
  <c r="V135" i="5"/>
  <c r="V136" i="5"/>
  <c r="V138" i="5"/>
  <c r="V139" i="5"/>
  <c r="V140" i="5"/>
  <c r="V141" i="5"/>
  <c r="V142" i="5"/>
  <c r="V143" i="5"/>
  <c r="V144" i="5"/>
  <c r="V145" i="5"/>
  <c r="V146" i="5"/>
  <c r="V147" i="5"/>
  <c r="V148" i="5"/>
  <c r="V149" i="5"/>
  <c r="V150" i="5"/>
  <c r="V151" i="5"/>
  <c r="V152" i="5"/>
  <c r="V153" i="5"/>
  <c r="V154" i="5"/>
  <c r="V155" i="5"/>
  <c r="V156" i="5"/>
  <c r="V157" i="5"/>
  <c r="V158" i="5"/>
  <c r="V159" i="5"/>
  <c r="V160" i="5"/>
  <c r="V161" i="5"/>
  <c r="V162" i="5"/>
  <c r="V163" i="5"/>
  <c r="V164" i="5"/>
  <c r="V165" i="5"/>
  <c r="V166" i="5"/>
  <c r="V167" i="5"/>
  <c r="V168" i="5"/>
  <c r="V169" i="5"/>
  <c r="V170" i="5"/>
  <c r="V171" i="5"/>
  <c r="V172" i="5"/>
  <c r="V173" i="5"/>
  <c r="V174" i="5"/>
  <c r="V175" i="5"/>
  <c r="V176" i="5"/>
  <c r="V177" i="5"/>
  <c r="V178" i="5"/>
  <c r="V179" i="5"/>
  <c r="V180" i="5"/>
  <c r="V181" i="5"/>
  <c r="V182" i="5"/>
  <c r="V183" i="5"/>
  <c r="V184" i="5"/>
  <c r="V185" i="5"/>
  <c r="V186" i="5"/>
  <c r="V187" i="5"/>
  <c r="V188" i="5"/>
  <c r="V189" i="5"/>
  <c r="V190" i="5"/>
  <c r="V191" i="5"/>
  <c r="V192" i="5"/>
  <c r="V193" i="5"/>
  <c r="V194" i="5"/>
  <c r="V195" i="5"/>
  <c r="V196" i="5"/>
  <c r="V197" i="5"/>
  <c r="V198" i="5"/>
  <c r="V199" i="5"/>
  <c r="V200" i="5"/>
  <c r="V201" i="5"/>
  <c r="V202" i="5"/>
  <c r="V203" i="5"/>
  <c r="V204" i="5"/>
  <c r="V205" i="5"/>
  <c r="V206" i="5"/>
  <c r="V207" i="5"/>
  <c r="V208" i="5"/>
  <c r="V209" i="5"/>
  <c r="V210" i="5"/>
  <c r="V211" i="5"/>
  <c r="V212" i="5"/>
  <c r="V213" i="5"/>
  <c r="V214" i="5"/>
  <c r="V215" i="5"/>
  <c r="V216" i="5"/>
  <c r="V217" i="5"/>
  <c r="V218" i="5"/>
  <c r="V219" i="5"/>
  <c r="V220" i="5"/>
  <c r="V221" i="5"/>
  <c r="V222" i="5"/>
  <c r="V223" i="5"/>
  <c r="V224" i="5"/>
  <c r="V225" i="5"/>
  <c r="V226" i="5"/>
  <c r="V227" i="5"/>
  <c r="V228" i="5"/>
  <c r="V229" i="5"/>
  <c r="V230" i="5"/>
  <c r="V231" i="5"/>
  <c r="V232" i="5"/>
  <c r="V103" i="5"/>
  <c r="J49" i="21"/>
  <c r="N56" i="21"/>
  <c r="D58" i="21"/>
  <c r="D59" i="21"/>
  <c r="D60" i="21"/>
  <c r="D61" i="21"/>
  <c r="D62" i="21"/>
  <c r="D63" i="21"/>
  <c r="D64" i="21"/>
  <c r="D65" i="21"/>
  <c r="D66" i="21"/>
  <c r="D67" i="21"/>
  <c r="D68" i="21"/>
  <c r="D69" i="21"/>
  <c r="I44" i="31"/>
  <c r="I42" i="31"/>
  <c r="I48" i="31"/>
  <c r="I38" i="31"/>
  <c r="E21" i="38"/>
  <c r="I15" i="38"/>
  <c r="I14" i="38"/>
  <c r="I13" i="38"/>
  <c r="E23" i="38"/>
  <c r="D16" i="38"/>
  <c r="D15" i="38"/>
  <c r="D13" i="38"/>
  <c r="D5" i="38"/>
  <c r="C8" i="31"/>
  <c r="K85" i="11"/>
  <c r="E22" i="38"/>
  <c r="S36" i="4"/>
  <c r="S34" i="4"/>
  <c r="S11" i="4"/>
  <c r="F26" i="31"/>
  <c r="D17" i="38"/>
  <c r="F28" i="31"/>
  <c r="S67" i="4"/>
  <c r="S63" i="4"/>
  <c r="S59" i="4"/>
  <c r="S57" i="4"/>
  <c r="S53" i="4"/>
  <c r="S50" i="4"/>
  <c r="S47" i="4"/>
  <c r="S44" i="4"/>
  <c r="S41" i="4"/>
  <c r="S39" i="4"/>
  <c r="S32" i="4"/>
  <c r="S30" i="4"/>
  <c r="S28" i="4"/>
  <c r="S19" i="4"/>
  <c r="S15" i="4"/>
  <c r="K2" i="4"/>
  <c r="M129" i="11"/>
  <c r="M128" i="11"/>
  <c r="M127" i="11"/>
  <c r="M126" i="11"/>
  <c r="M125" i="11"/>
  <c r="M123" i="11"/>
  <c r="M122" i="11"/>
  <c r="M121" i="11"/>
  <c r="M120" i="11"/>
  <c r="M119" i="11"/>
  <c r="M118" i="11"/>
  <c r="M117" i="11"/>
  <c r="M116" i="11"/>
  <c r="M115" i="11"/>
  <c r="M114" i="11"/>
  <c r="M113" i="11"/>
  <c r="M112" i="11"/>
  <c r="M111" i="11"/>
  <c r="M110" i="11"/>
  <c r="M109" i="11"/>
  <c r="M108" i="11"/>
  <c r="M107" i="11"/>
  <c r="M106" i="11"/>
  <c r="M105" i="11"/>
  <c r="M104" i="11"/>
  <c r="M103" i="11"/>
  <c r="M102" i="11"/>
  <c r="M101" i="11"/>
  <c r="M100" i="11"/>
  <c r="M99" i="11"/>
  <c r="M98" i="11"/>
  <c r="M97" i="11"/>
  <c r="M96" i="11"/>
  <c r="M95" i="11"/>
  <c r="M94" i="11"/>
  <c r="M93" i="11"/>
  <c r="M92" i="11"/>
  <c r="M91" i="11"/>
  <c r="M90" i="11"/>
  <c r="M89" i="11"/>
  <c r="D70" i="21"/>
  <c r="D71" i="21"/>
  <c r="D72" i="21"/>
  <c r="D73" i="21"/>
  <c r="D74" i="21"/>
  <c r="D75" i="21"/>
  <c r="D76" i="21"/>
  <c r="D77" i="21"/>
  <c r="D78" i="21"/>
  <c r="D79" i="21"/>
  <c r="D80" i="21"/>
  <c r="D81" i="21"/>
  <c r="D82" i="21"/>
  <c r="D83" i="21"/>
  <c r="D84" i="21"/>
  <c r="D85" i="21"/>
  <c r="D86" i="21"/>
  <c r="D87" i="21"/>
  <c r="D88" i="21"/>
  <c r="D89" i="21"/>
  <c r="D90" i="21"/>
  <c r="D91" i="21"/>
  <c r="D92" i="21"/>
  <c r="D93" i="21"/>
  <c r="D94" i="21"/>
  <c r="D95" i="21"/>
  <c r="D96" i="21"/>
  <c r="J51" i="21"/>
  <c r="S68" i="4"/>
  <c r="D7" i="39"/>
  <c r="J7" i="39"/>
  <c r="I16" i="38"/>
  <c r="I22" i="38"/>
  <c r="I21" i="38"/>
  <c r="I20" i="38"/>
  <c r="I23" i="38"/>
  <c r="K36" i="32" l="1"/>
  <c r="T103" i="32"/>
  <c r="D19" i="39" s="1"/>
  <c r="J19" i="39" s="1"/>
  <c r="J32" i="39" s="1"/>
  <c r="J33" i="39" s="1"/>
  <c r="K26" i="40" s="1"/>
</calcChain>
</file>

<file path=xl/sharedStrings.xml><?xml version="1.0" encoding="utf-8"?>
<sst xmlns="http://schemas.openxmlformats.org/spreadsheetml/2006/main" count="1285" uniqueCount="890">
  <si>
    <t>Printing the Workbook</t>
  </si>
  <si>
    <t>Version 03-18-2021</t>
  </si>
  <si>
    <t>The proposal is formatted to be printer-friendly.  In order to print a hardcopy for reference, open print options and select print entire workbook (pictured below).  This will print every step of the proposal as one file.</t>
  </si>
  <si>
    <t>Version: April 9, 2021</t>
  </si>
  <si>
    <t>The English Access Microscholarship Program</t>
  </si>
  <si>
    <t>The English Access Microscholarship Program is sponsored by the U.S. Department of State with funding provided by the U.S. Government.</t>
  </si>
  <si>
    <t>TECHNICAL PROPOSAL INSTRUCTIONS</t>
  </si>
  <si>
    <t>Applicant Organization</t>
  </si>
  <si>
    <t>Step 1.</t>
  </si>
  <si>
    <t>Complete Access Requirements</t>
  </si>
  <si>
    <t>Step 2.</t>
  </si>
  <si>
    <t>Complete Applicant Organization Information</t>
  </si>
  <si>
    <t>Step 3.</t>
  </si>
  <si>
    <t>Complete Program Timeline</t>
  </si>
  <si>
    <t xml:space="preserve">Step 4. </t>
  </si>
  <si>
    <t>Complete Program Staff</t>
  </si>
  <si>
    <t xml:space="preserve">Step 5. </t>
  </si>
  <si>
    <t>Complete After School Instruction</t>
  </si>
  <si>
    <t xml:space="preserve">Step 6. </t>
  </si>
  <si>
    <t>Complete Enhancement Activities</t>
  </si>
  <si>
    <t>Step 7.</t>
  </si>
  <si>
    <t>Complete Intensive Sessions</t>
  </si>
  <si>
    <t xml:space="preserve">Step 8. </t>
  </si>
  <si>
    <t>Complete Summary Budget</t>
  </si>
  <si>
    <t xml:space="preserve">Step 9. </t>
  </si>
  <si>
    <t>Review the Checklist for Completion Status</t>
  </si>
  <si>
    <t>Status of the Applicant Organization's proposal is:</t>
  </si>
  <si>
    <t>U.S. Embassy/Consulate</t>
  </si>
  <si>
    <t xml:space="preserve">Step 10. </t>
  </si>
  <si>
    <t>An American Officer reviews the technical proposal and completes Step 1. and Step 2 on the U.S. Embassy-Consulate RELO tab.</t>
  </si>
  <si>
    <t>RELO</t>
  </si>
  <si>
    <t xml:space="preserve">Step 11. </t>
  </si>
  <si>
    <t xml:space="preserve">RELO reviews the technical proposal and completes Step 3. on the U.S. Embassy-Consulate RELO tab. </t>
  </si>
  <si>
    <t>Click Here to Return to Cover Sheet</t>
  </si>
  <si>
    <t>THE ENGLISH ACCESS MICROSHOLARSHIP PROGRAM (ACCESS)
REQUIREMENTS</t>
  </si>
  <si>
    <t>By completing and submitting this proposal, the Applicant understands and agrees to each of the mandatory requirements below. 
If selected, this proposal document will be incorporated in the Agreement.</t>
  </si>
  <si>
    <t>Yes</t>
  </si>
  <si>
    <t>Instructions:</t>
  </si>
  <si>
    <t>Read each mandatory requirement statement below and choose "Yes" or "No" from the drop down menu to signify that the Applicant organization understands and agrees to the terms below. 
Any statements answered as "No" require further explanation in the textbox below (cell B69).</t>
  </si>
  <si>
    <t>No</t>
  </si>
  <si>
    <t>Definition</t>
  </si>
  <si>
    <t>Checklist</t>
  </si>
  <si>
    <r>
      <rPr>
        <b/>
        <sz val="12"/>
        <color theme="1"/>
        <rFont val="Calibri"/>
        <family val="2"/>
        <scheme val="minor"/>
      </rPr>
      <t xml:space="preserve">Access Goals
</t>
    </r>
    <r>
      <rPr>
        <sz val="12"/>
        <color theme="1"/>
        <rFont val="Calibri"/>
        <family val="2"/>
        <scheme val="minor"/>
      </rPr>
      <t xml:space="preserve">Access students will </t>
    </r>
    <r>
      <rPr>
        <b/>
        <sz val="12"/>
        <color theme="1"/>
        <rFont val="Calibri"/>
        <family val="2"/>
        <scheme val="minor"/>
      </rPr>
      <t>1)</t>
    </r>
    <r>
      <rPr>
        <sz val="12"/>
        <color theme="1"/>
        <rFont val="Calibri"/>
        <family val="2"/>
        <scheme val="minor"/>
      </rPr>
      <t xml:space="preserve"> be given a foundation of English language skills, </t>
    </r>
    <r>
      <rPr>
        <b/>
        <sz val="12"/>
        <color theme="1"/>
        <rFont val="Calibri"/>
        <family val="2"/>
        <scheme val="minor"/>
      </rPr>
      <t xml:space="preserve">2) </t>
    </r>
    <r>
      <rPr>
        <sz val="12"/>
        <color theme="1"/>
        <rFont val="Calibri"/>
        <family val="2"/>
        <scheme val="minor"/>
      </rPr>
      <t>gain an appreciation for U.S. culture and democratic values,</t>
    </r>
    <r>
      <rPr>
        <b/>
        <sz val="12"/>
        <color theme="1"/>
        <rFont val="Calibri"/>
        <family val="2"/>
        <scheme val="minor"/>
      </rPr>
      <t xml:space="preserve"> 3) </t>
    </r>
    <r>
      <rPr>
        <sz val="12"/>
        <color theme="1"/>
        <rFont val="Calibri"/>
        <family val="2"/>
        <scheme val="minor"/>
      </rPr>
      <t xml:space="preserve">participate in Personal Development activities (e.g. self-confidence, critical thinking, etc.), and </t>
    </r>
    <r>
      <rPr>
        <b/>
        <sz val="12"/>
        <color theme="1"/>
        <rFont val="Calibri"/>
        <family val="2"/>
        <scheme val="minor"/>
      </rPr>
      <t xml:space="preserve">4) </t>
    </r>
    <r>
      <rPr>
        <sz val="12"/>
        <color theme="1"/>
        <rFont val="Calibri"/>
        <family val="2"/>
        <scheme val="minor"/>
      </rPr>
      <t>take part in Community Service activities.</t>
    </r>
  </si>
  <si>
    <t>Blank = 1</t>
  </si>
  <si>
    <t>Not = 0</t>
  </si>
  <si>
    <t>Access Handbook Review</t>
  </si>
  <si>
    <t>The applicant organization has received and reviewed a copy of the Official Access Handbook.</t>
  </si>
  <si>
    <t xml:space="preserve"> </t>
  </si>
  <si>
    <t>English Language Instruction</t>
  </si>
  <si>
    <t xml:space="preserve">Participants will receive the proposed hours (at least 360) of instruction over the course of the program. </t>
  </si>
  <si>
    <t>U.S. Culture and Values Enhancement Activities</t>
  </si>
  <si>
    <t>U.S. Culture and Values Enhancement Activities occur at least once a quarter throughout the program and include the following elements:</t>
  </si>
  <si>
    <t>Course topics relating to U.S. Culture and Values (Minimum of 3 required per group)</t>
  </si>
  <si>
    <t xml:space="preserve">  </t>
  </si>
  <si>
    <t>Personal Development (Minimum of 2 required per group)</t>
  </si>
  <si>
    <t>Community Service (Minimum 2 required per group)</t>
  </si>
  <si>
    <t>Program Participants</t>
  </si>
  <si>
    <t xml:space="preserve">All students will be bright, economically-disadvantaged youth. </t>
  </si>
  <si>
    <t>Students will not be younger than 13 years old on the first day of class.</t>
  </si>
  <si>
    <t>Students will not be older than 25 years old on the first day of class.</t>
  </si>
  <si>
    <t>Students will be grouped age appropriately. The maximum age difference between students in one group will not exceed over two years.</t>
  </si>
  <si>
    <t>Successful participants will receive a Certificate of Completion.</t>
  </si>
  <si>
    <t>Class Size and Gender-Balance</t>
  </si>
  <si>
    <t>Groups will have between 12 and 25 students.</t>
  </si>
  <si>
    <t xml:space="preserve">Groups will be gender-balanced with 50% girls and 50% boys. </t>
  </si>
  <si>
    <t>Reporting</t>
  </si>
  <si>
    <t>The applicant organization will use Microsoft Excel 2010 or a more recent version for all reporting. (The cost of purchasing this software may be included in the administration section of the proposal budget, if needed).</t>
  </si>
  <si>
    <t>The applicant organization must officially report all of their expenses and will only be reimbursed for expenses incurred from the Agreement start date
to the Agreement end date as indicated in the Agreement.</t>
  </si>
  <si>
    <t>The applicant organization will submit program and financial reports to the respective U.S. Embassy/Consulate as outlined in the reporting schedule in the Agreement. These reports will be sent by the U.S. Embassy/Consulate to the Office of English Language Programs in Washington D.C. When reports are not submitted according to the agreed upon schedule, payments will be delayed.</t>
  </si>
  <si>
    <t>The applicant organization will file completed Access Photo and Video Release forms for all students (pending parent/guardian approval) and teachers at the start of the program.</t>
  </si>
  <si>
    <t>Evaluation Overview</t>
  </si>
  <si>
    <t xml:space="preserve">In accordance with Access Program goals, the applicant organization will establish a system for monitoring and evaluating the progress of Access students. </t>
  </si>
  <si>
    <t xml:space="preserve">The students will be given the same language proficiency test that was used at the beginning of the program (initial test) at the end of the 
program (exit test) to accurately track student progress.  Results will be shared with the U.S. Embassy/Consulate via program reports. </t>
  </si>
  <si>
    <t>Graduation Requirements</t>
  </si>
  <si>
    <t xml:space="preserve">Successful participants will receive a Certificate of Completion signed by U.S. Ambassador or other U.S. Embassy/Consulate Officer. </t>
  </si>
  <si>
    <t>The applicant organization will send up-to-date contact information of all successful participants to the U.S. Embassy/Consulate Officer.</t>
  </si>
  <si>
    <t>The applicant organization acknowledges that the minimum passing grade and minimum passing attendance for Access students is 70%.</t>
  </si>
  <si>
    <t>Total blank</t>
  </si>
  <si>
    <r>
      <t xml:space="preserve">Provide an explanation if any of the above mandatory quality control requirements were answered </t>
    </r>
    <r>
      <rPr>
        <b/>
        <i/>
        <sz val="12"/>
        <color rgb="FFC00000"/>
        <rFont val="Calibri"/>
        <family val="2"/>
        <scheme val="minor"/>
      </rPr>
      <t>"No"</t>
    </r>
    <r>
      <rPr>
        <b/>
        <sz val="12"/>
        <color theme="1"/>
        <rFont val="Calibri"/>
        <family val="2"/>
        <scheme val="minor"/>
      </rPr>
      <t>.</t>
    </r>
  </si>
  <si>
    <t># of "No's"</t>
  </si>
  <si>
    <t>not selected</t>
  </si>
  <si>
    <t>6 months</t>
  </si>
  <si>
    <t>1 year</t>
  </si>
  <si>
    <t>18 months</t>
  </si>
  <si>
    <t>2 years</t>
  </si>
  <si>
    <t>APPLICANT ORGANIZATION
CONTACT INFORMATION &amp; CAPACITY</t>
  </si>
  <si>
    <t>Drop down choices</t>
  </si>
  <si>
    <t>Mr.</t>
  </si>
  <si>
    <t>CONTACT INFORMATION</t>
  </si>
  <si>
    <t xml:space="preserve">Mrs. </t>
  </si>
  <si>
    <t xml:space="preserve">Ms. </t>
  </si>
  <si>
    <t>Enter the applicant organization's information in the cells highlighted in yellow below.</t>
  </si>
  <si>
    <r>
      <t xml:space="preserve">Past Access Provider </t>
    </r>
    <r>
      <rPr>
        <i/>
        <sz val="11"/>
        <color rgb="FFC00000"/>
        <rFont val="Calibri"/>
        <family val="2"/>
        <scheme val="minor"/>
      </rPr>
      <t>(Provider's Access Programs are all closed.)</t>
    </r>
  </si>
  <si>
    <t>Miss</t>
  </si>
  <si>
    <t xml:space="preserve">Checklist </t>
  </si>
  <si>
    <t>Incomplete = 1</t>
  </si>
  <si>
    <t>Complete = 0</t>
  </si>
  <si>
    <r>
      <t xml:space="preserve">Current Access Provider </t>
    </r>
    <r>
      <rPr>
        <i/>
        <sz val="11"/>
        <color rgb="FFC00000"/>
        <rFont val="Calibri"/>
        <family val="2"/>
        <scheme val="minor"/>
      </rPr>
      <t>(Provider currently has an Active Access Program.)</t>
    </r>
  </si>
  <si>
    <t xml:space="preserve">Dr. </t>
  </si>
  <si>
    <r>
      <t>Applicant Organization's Legal (</t>
    </r>
    <r>
      <rPr>
        <b/>
        <i/>
        <sz val="12"/>
        <color theme="1"/>
        <rFont val="Calibri"/>
        <family val="2"/>
        <scheme val="minor"/>
      </rPr>
      <t>Registered Trade</t>
    </r>
    <r>
      <rPr>
        <b/>
        <sz val="12"/>
        <color theme="1"/>
        <rFont val="Calibri"/>
        <family val="2"/>
        <scheme val="minor"/>
      </rPr>
      <t>) Name:</t>
    </r>
  </si>
  <si>
    <t xml:space="preserve">Applicant Organization's Access Program Status: </t>
  </si>
  <si>
    <t>Determines Last Question</t>
  </si>
  <si>
    <r>
      <t xml:space="preserve">New Access Provider </t>
    </r>
    <r>
      <rPr>
        <i/>
        <sz val="11"/>
        <color rgb="FFC00000"/>
        <rFont val="Calibri"/>
        <family val="2"/>
        <scheme val="minor"/>
      </rPr>
      <t>(Provider has not had an Access Program before.)</t>
    </r>
  </si>
  <si>
    <t>Prof.</t>
  </si>
  <si>
    <t>Rev.</t>
  </si>
  <si>
    <t>Name</t>
  </si>
  <si>
    <r>
      <rPr>
        <b/>
        <i/>
        <sz val="11"/>
        <color rgb="FFC00000"/>
        <rFont val="Calibri"/>
        <family val="2"/>
        <scheme val="minor"/>
      </rPr>
      <t>Note:</t>
    </r>
    <r>
      <rPr>
        <sz val="11"/>
        <color theme="2" tint="-0.499984740745262"/>
        <rFont val="Calibri"/>
        <family val="2"/>
        <scheme val="minor"/>
      </rPr>
      <t xml:space="preserve"> All official paperwork signed for this program will be issued to this organization's name, listed above. The beneficiary name listed on the bank account for payments for this program should match the organization's Legal </t>
    </r>
    <r>
      <rPr>
        <i/>
        <sz val="11"/>
        <color theme="2" tint="-0.499984740745262"/>
        <rFont val="Calibri"/>
        <family val="2"/>
        <scheme val="minor"/>
      </rPr>
      <t xml:space="preserve">(Registered Trade) </t>
    </r>
    <r>
      <rPr>
        <sz val="11"/>
        <color theme="2" tint="-0.499984740745262"/>
        <rFont val="Calibri"/>
        <family val="2"/>
        <scheme val="minor"/>
      </rPr>
      <t>Name.</t>
    </r>
  </si>
  <si>
    <t>Sister</t>
  </si>
  <si>
    <t>Status</t>
  </si>
  <si>
    <r>
      <t xml:space="preserve">Applicant Organization's In-Country Address
</t>
    </r>
    <r>
      <rPr>
        <i/>
        <sz val="11"/>
        <color rgb="FFC00000"/>
        <rFont val="Calibri"/>
        <family val="2"/>
        <scheme val="minor"/>
      </rPr>
      <t>(DO NOT include a PO Box or BP Address)</t>
    </r>
  </si>
  <si>
    <r>
      <t xml:space="preserve">Applicant Organization's Signatory Contact
</t>
    </r>
    <r>
      <rPr>
        <i/>
        <sz val="11"/>
        <color theme="1"/>
        <rFont val="Calibri"/>
        <family val="2"/>
        <scheme val="minor"/>
      </rPr>
      <t>(Individual who will sign the Agreement for the Access Program)</t>
    </r>
  </si>
  <si>
    <t>In-Country Address</t>
  </si>
  <si>
    <r>
      <t>Address Line 1</t>
    </r>
    <r>
      <rPr>
        <b/>
        <sz val="12"/>
        <color rgb="FFFF0000"/>
        <rFont val="Calibri"/>
        <family val="2"/>
        <scheme val="minor"/>
      </rPr>
      <t>*</t>
    </r>
    <r>
      <rPr>
        <b/>
        <sz val="12"/>
        <color theme="1"/>
        <rFont val="Calibri"/>
        <family val="2"/>
        <scheme val="minor"/>
      </rPr>
      <t>:</t>
    </r>
  </si>
  <si>
    <r>
      <t>Salutation</t>
    </r>
    <r>
      <rPr>
        <b/>
        <sz val="12"/>
        <color rgb="FFFF0000"/>
        <rFont val="Calibri"/>
        <family val="2"/>
        <scheme val="minor"/>
      </rPr>
      <t>*</t>
    </r>
    <r>
      <rPr>
        <b/>
        <sz val="12"/>
        <color theme="1"/>
        <rFont val="Calibri"/>
        <family val="2"/>
        <scheme val="minor"/>
      </rPr>
      <t>:</t>
    </r>
  </si>
  <si>
    <t>Job Title:</t>
  </si>
  <si>
    <t>Provider Signatory</t>
  </si>
  <si>
    <t>Address Line 2:</t>
  </si>
  <si>
    <r>
      <t>First Name</t>
    </r>
    <r>
      <rPr>
        <b/>
        <sz val="12"/>
        <color rgb="FFFF0000"/>
        <rFont val="Calibri"/>
        <family val="2"/>
        <scheme val="minor"/>
      </rPr>
      <t>*</t>
    </r>
    <r>
      <rPr>
        <b/>
        <sz val="12"/>
        <color theme="1"/>
        <rFont val="Calibri"/>
        <family val="2"/>
        <scheme val="minor"/>
      </rPr>
      <t>:</t>
    </r>
  </si>
  <si>
    <r>
      <t>Last Name/Family Name</t>
    </r>
    <r>
      <rPr>
        <b/>
        <sz val="12"/>
        <color rgb="FFFF0000"/>
        <rFont val="Calibri"/>
        <family val="2"/>
        <scheme val="minor"/>
      </rPr>
      <t>*</t>
    </r>
    <r>
      <rPr>
        <b/>
        <sz val="12"/>
        <color theme="1"/>
        <rFont val="Calibri"/>
        <family val="2"/>
        <scheme val="minor"/>
      </rPr>
      <t>:</t>
    </r>
  </si>
  <si>
    <t>Program Director</t>
  </si>
  <si>
    <r>
      <t>City</t>
    </r>
    <r>
      <rPr>
        <b/>
        <sz val="12"/>
        <color rgb="FFFF0000"/>
        <rFont val="Calibri"/>
        <family val="2"/>
        <scheme val="minor"/>
      </rPr>
      <t>*</t>
    </r>
    <r>
      <rPr>
        <b/>
        <sz val="12"/>
        <color theme="1"/>
        <rFont val="Calibri"/>
        <family val="2"/>
        <scheme val="minor"/>
      </rPr>
      <t>:</t>
    </r>
  </si>
  <si>
    <t>Province/State:</t>
  </si>
  <si>
    <t>Phone Number:</t>
  </si>
  <si>
    <r>
      <t>Email</t>
    </r>
    <r>
      <rPr>
        <b/>
        <sz val="12"/>
        <color rgb="FFFF0000"/>
        <rFont val="Calibri"/>
        <family val="2"/>
        <scheme val="minor"/>
      </rPr>
      <t>*</t>
    </r>
    <r>
      <rPr>
        <b/>
        <sz val="12"/>
        <color theme="1"/>
        <rFont val="Calibri"/>
        <family val="2"/>
        <scheme val="minor"/>
      </rPr>
      <t>:</t>
    </r>
  </si>
  <si>
    <t>Finance Manager</t>
  </si>
  <si>
    <r>
      <t>Country</t>
    </r>
    <r>
      <rPr>
        <b/>
        <sz val="12"/>
        <color rgb="FFFF0000"/>
        <rFont val="Calibri"/>
        <family val="2"/>
        <scheme val="minor"/>
      </rPr>
      <t>*</t>
    </r>
    <r>
      <rPr>
        <b/>
        <sz val="12"/>
        <color theme="1"/>
        <rFont val="Calibri"/>
        <family val="2"/>
        <scheme val="minor"/>
      </rPr>
      <t>:</t>
    </r>
  </si>
  <si>
    <t>Website:</t>
  </si>
  <si>
    <t>Contact Info:</t>
  </si>
  <si>
    <r>
      <t xml:space="preserve">Applicant Organization's Headquarter Address
</t>
    </r>
    <r>
      <rPr>
        <i/>
        <sz val="11"/>
        <color theme="1"/>
        <rFont val="Calibri"/>
        <family val="2"/>
        <scheme val="minor"/>
      </rPr>
      <t>(if applicable)</t>
    </r>
  </si>
  <si>
    <r>
      <t xml:space="preserve">Applicant Organization's In-Country Program Director
</t>
    </r>
    <r>
      <rPr>
        <i/>
        <sz val="11"/>
        <color theme="1"/>
        <rFont val="Calibri"/>
        <family val="2"/>
        <scheme val="minor"/>
      </rPr>
      <t>(Individual responsible for implementation of the Access Program)</t>
    </r>
  </si>
  <si>
    <r>
      <t>Same as Above</t>
    </r>
    <r>
      <rPr>
        <b/>
        <sz val="12"/>
        <color rgb="FFC00000"/>
        <rFont val="Calibri"/>
        <family val="2"/>
        <scheme val="minor"/>
      </rPr>
      <t>*</t>
    </r>
  </si>
  <si>
    <r>
      <t xml:space="preserve">If </t>
    </r>
    <r>
      <rPr>
        <b/>
        <sz val="11"/>
        <color rgb="FFC00000"/>
        <rFont val="Calibri"/>
        <family val="2"/>
        <scheme val="minor"/>
      </rPr>
      <t>"No"</t>
    </r>
    <r>
      <rPr>
        <sz val="11"/>
        <color theme="1"/>
        <rFont val="Calibri"/>
        <family val="2"/>
        <scheme val="minor"/>
      </rPr>
      <t>, complete the In-Country 
Program Director's contact info.</t>
    </r>
  </si>
  <si>
    <r>
      <t xml:space="preserve">Applicant Organization's Headquarter Contact
</t>
    </r>
    <r>
      <rPr>
        <i/>
        <sz val="12"/>
        <color theme="1"/>
        <rFont val="Calibri"/>
        <family val="2"/>
        <scheme val="minor"/>
      </rPr>
      <t>(if applicable)</t>
    </r>
  </si>
  <si>
    <r>
      <t xml:space="preserve">Applicant Organization's Finance Manager/Accountant
</t>
    </r>
    <r>
      <rPr>
        <i/>
        <sz val="11"/>
        <color theme="1"/>
        <rFont val="Calibri"/>
        <family val="2"/>
        <scheme val="minor"/>
      </rPr>
      <t>(Individual responsible for financial management of the Access Program)</t>
    </r>
  </si>
  <si>
    <r>
      <t>Last Name/ Family Name</t>
    </r>
    <r>
      <rPr>
        <b/>
        <sz val="12"/>
        <color rgb="FFC00000"/>
        <rFont val="Calibri"/>
        <family val="2"/>
        <scheme val="minor"/>
      </rPr>
      <t>*</t>
    </r>
    <r>
      <rPr>
        <b/>
        <sz val="12"/>
        <color theme="1"/>
        <rFont val="Calibri"/>
        <family val="2"/>
        <scheme val="minor"/>
      </rPr>
      <t>:</t>
    </r>
  </si>
  <si>
    <t>*Required Contact Information</t>
  </si>
  <si>
    <t>ORGANIZATIONAL CAPACITY</t>
  </si>
  <si>
    <t>In the cells highlighted in yellow, answer questions about the applicant organization's background, experience, and plans for program monitoring and reporting.</t>
  </si>
  <si>
    <t>Organization Background</t>
  </si>
  <si>
    <t>Q1 A</t>
  </si>
  <si>
    <t>1. Using the drop down menus below, choose the option that best describes the applicant organization.</t>
  </si>
  <si>
    <t>Government run Public School or University</t>
  </si>
  <si>
    <t>Non-Governmental Organization</t>
  </si>
  <si>
    <t>Q1 B</t>
  </si>
  <si>
    <t>The organization is a …</t>
  </si>
  <si>
    <t>Public Boarding School</t>
  </si>
  <si>
    <t>Governmental Organization</t>
  </si>
  <si>
    <t>Q1 C</t>
  </si>
  <si>
    <t>Private Educational Institution</t>
  </si>
  <si>
    <t>Q1D</t>
  </si>
  <si>
    <t>The organization is a/an …</t>
  </si>
  <si>
    <t>Teachers Association</t>
  </si>
  <si>
    <t>Not For Profit Organization</t>
  </si>
  <si>
    <t>Q2 A</t>
  </si>
  <si>
    <t>National/Local NGO</t>
  </si>
  <si>
    <t>For Profit Organization</t>
  </si>
  <si>
    <t>Q2 B</t>
  </si>
  <si>
    <t>Describe Other Type of Organization:</t>
  </si>
  <si>
    <t>International NGO</t>
  </si>
  <si>
    <t>Q3  A</t>
  </si>
  <si>
    <t>Other Type of Organization</t>
  </si>
  <si>
    <t>Q3 C</t>
  </si>
  <si>
    <t>Q3 B</t>
  </si>
  <si>
    <r>
      <t>2. Is the applicant organization incorporated, registered, and licensed as a legal entity in the country where the proposed Access program will be implemented? If "</t>
    </r>
    <r>
      <rPr>
        <b/>
        <sz val="12"/>
        <color rgb="FFC00000"/>
        <rFont val="Calibri"/>
        <family val="2"/>
        <scheme val="minor"/>
      </rPr>
      <t>Yes</t>
    </r>
    <r>
      <rPr>
        <b/>
        <sz val="12"/>
        <color theme="1"/>
        <rFont val="Calibri"/>
        <family val="2"/>
        <scheme val="minor"/>
      </rPr>
      <t>", complete the information below.</t>
    </r>
  </si>
  <si>
    <t>Q4</t>
  </si>
  <si>
    <t>Country of incorporation or registration:</t>
  </si>
  <si>
    <t>Incorporation or Registration date:</t>
  </si>
  <si>
    <t>Registration Number:</t>
  </si>
  <si>
    <r>
      <t>3a. Will any partner organization(s)</t>
    </r>
    <r>
      <rPr>
        <i/>
        <sz val="12"/>
        <rFont val="Calibri"/>
        <family val="2"/>
        <scheme val="minor"/>
      </rPr>
      <t xml:space="preserve"> </t>
    </r>
    <r>
      <rPr>
        <b/>
        <sz val="12"/>
        <rFont val="Calibri"/>
        <family val="2"/>
        <scheme val="minor"/>
      </rPr>
      <t>implement the proposed Access Program?</t>
    </r>
    <r>
      <rPr>
        <i/>
        <sz val="12"/>
        <rFont val="Calibri"/>
        <family val="2"/>
        <scheme val="minor"/>
      </rPr>
      <t xml:space="preserve"> </t>
    </r>
  </si>
  <si>
    <t xml:space="preserve">3b. Are any of these partner organizations considered "for-profit" organizations? </t>
  </si>
  <si>
    <t>3c. If there will be partner organizations, please name the organization(s), describe their role on the Access Program (which part of the program will they be involved in), their capacity and how they were selected.</t>
  </si>
  <si>
    <t>Provider Background</t>
  </si>
  <si>
    <r>
      <t xml:space="preserve">4. Describe the applicant organization's experience managing English language educational programs. 
     </t>
    </r>
    <r>
      <rPr>
        <b/>
        <i/>
        <sz val="12"/>
        <rFont val="Calibri"/>
        <family val="2"/>
        <scheme val="minor"/>
      </rPr>
      <t xml:space="preserve">Include:
       </t>
    </r>
    <r>
      <rPr>
        <i/>
        <sz val="12"/>
        <rFont val="Calibri"/>
        <family val="2"/>
        <scheme val="minor"/>
      </rPr>
      <t>- All English language program(s) managed in the past.
      - The English language program(s) the Provider is currently managing.
      - Size of these programs (Include the number of students, number of teachers, and city locations.)</t>
    </r>
  </si>
  <si>
    <t>Financial Management</t>
  </si>
  <si>
    <t xml:space="preserve">1. Which accounting system or software will be used to manage the program's finances? </t>
  </si>
  <si>
    <t>Q1</t>
  </si>
  <si>
    <t>2. Is the accounting system able to track expenses by budget category, as reflected in the proposed budget?</t>
  </si>
  <si>
    <r>
      <t xml:space="preserve">If </t>
    </r>
    <r>
      <rPr>
        <b/>
        <sz val="12"/>
        <color rgb="FFC00000"/>
        <rFont val="Calibri"/>
        <family val="2"/>
        <scheme val="minor"/>
      </rPr>
      <t>"</t>
    </r>
    <r>
      <rPr>
        <b/>
        <i/>
        <sz val="12"/>
        <color rgb="FFC00000"/>
        <rFont val="Calibri"/>
        <family val="2"/>
        <scheme val="minor"/>
      </rPr>
      <t>No</t>
    </r>
    <r>
      <rPr>
        <b/>
        <sz val="12"/>
        <color rgb="FFC00000"/>
        <rFont val="Calibri"/>
        <family val="2"/>
        <scheme val="minor"/>
      </rPr>
      <t>"</t>
    </r>
    <r>
      <rPr>
        <b/>
        <sz val="12"/>
        <rFont val="Calibri"/>
        <family val="2"/>
        <scheme val="minor"/>
      </rPr>
      <t>, please explain how expenses for different budget categories will be allocated, tracked, and reported.</t>
    </r>
  </si>
  <si>
    <r>
      <t xml:space="preserve">Not Applicable
</t>
    </r>
    <r>
      <rPr>
        <i/>
        <sz val="11"/>
        <color rgb="FFC00000"/>
        <rFont val="Calibri"/>
        <family val="2"/>
        <scheme val="minor"/>
      </rPr>
      <t>(Not managing multiple programs.)</t>
    </r>
  </si>
  <si>
    <t>Q3 A</t>
  </si>
  <si>
    <r>
      <t xml:space="preserve">3. Is the accounting system able to track payments received and expenses incurred separately for multiple programs </t>
    </r>
    <r>
      <rPr>
        <b/>
        <i/>
        <sz val="12"/>
        <rFont val="Calibri"/>
        <family val="2"/>
        <scheme val="minor"/>
      </rPr>
      <t>(including multiple Access programs)</t>
    </r>
    <r>
      <rPr>
        <b/>
        <sz val="12"/>
        <rFont val="Calibri"/>
        <family val="2"/>
        <scheme val="minor"/>
      </rPr>
      <t>?</t>
    </r>
  </si>
  <si>
    <t>Q4 A1</t>
  </si>
  <si>
    <t>Not Applicable</t>
  </si>
  <si>
    <r>
      <t xml:space="preserve">If </t>
    </r>
    <r>
      <rPr>
        <b/>
        <sz val="12"/>
        <color rgb="FFC00000"/>
        <rFont val="Calibri"/>
        <family val="2"/>
        <scheme val="minor"/>
      </rPr>
      <t>"</t>
    </r>
    <r>
      <rPr>
        <b/>
        <i/>
        <sz val="12"/>
        <color rgb="FFC00000"/>
        <rFont val="Calibri"/>
        <family val="2"/>
        <scheme val="minor"/>
      </rPr>
      <t>No</t>
    </r>
    <r>
      <rPr>
        <b/>
        <sz val="12"/>
        <color rgb="FFC00000"/>
        <rFont val="Calibri"/>
        <family val="2"/>
        <scheme val="minor"/>
      </rPr>
      <t>"</t>
    </r>
    <r>
      <rPr>
        <b/>
        <sz val="12"/>
        <rFont val="Calibri"/>
        <family val="2"/>
        <scheme val="minor"/>
      </rPr>
      <t>, please explain how payments received and expenses incurred for different programs will be tracked and reported.</t>
    </r>
  </si>
  <si>
    <t>Q4 B</t>
  </si>
  <si>
    <t>Q5</t>
  </si>
  <si>
    <t>Q6</t>
  </si>
  <si>
    <r>
      <t>4a. Does the organization currently have a bank  account that can receive international wire payments (</t>
    </r>
    <r>
      <rPr>
        <b/>
        <i/>
        <sz val="12"/>
        <rFont val="Calibri"/>
        <family val="2"/>
        <scheme val="minor"/>
      </rPr>
      <t>if the bank account is outside of the U.S.</t>
    </r>
    <r>
      <rPr>
        <b/>
        <sz val="12"/>
        <rFont val="Calibri"/>
        <family val="2"/>
        <scheme val="minor"/>
      </rPr>
      <t>) or ACH payment (</t>
    </r>
    <r>
      <rPr>
        <b/>
        <i/>
        <sz val="12"/>
        <rFont val="Calibri"/>
        <family val="2"/>
        <scheme val="minor"/>
      </rPr>
      <t>if the bank account is in the U.S.</t>
    </r>
    <r>
      <rPr>
        <b/>
        <sz val="12"/>
        <rFont val="Calibri"/>
        <family val="2"/>
        <scheme val="minor"/>
      </rPr>
      <t>) for the proposed Access program?</t>
    </r>
  </si>
  <si>
    <r>
      <t>If "</t>
    </r>
    <r>
      <rPr>
        <b/>
        <i/>
        <sz val="12"/>
        <color rgb="FFC00000"/>
        <rFont val="Calibri"/>
        <family val="2"/>
        <scheme val="minor"/>
      </rPr>
      <t>No</t>
    </r>
    <r>
      <rPr>
        <b/>
        <sz val="12"/>
        <rFont val="Calibri"/>
        <family val="2"/>
        <scheme val="minor"/>
      </rPr>
      <t>", will the organization be able to open a bank account to receive payments before the proposed Access program begins?</t>
    </r>
  </si>
  <si>
    <t>Q7 A</t>
  </si>
  <si>
    <t>Q4 A2</t>
  </si>
  <si>
    <r>
      <rPr>
        <b/>
        <sz val="12"/>
        <rFont val="Calibri"/>
        <family val="2"/>
        <scheme val="minor"/>
      </rPr>
      <t>4b</t>
    </r>
    <r>
      <rPr>
        <b/>
        <i/>
        <sz val="12"/>
        <rFont val="Calibri"/>
        <family val="2"/>
        <scheme val="minor"/>
      </rPr>
      <t>.</t>
    </r>
    <r>
      <rPr>
        <b/>
        <sz val="12"/>
        <rFont val="Calibri"/>
        <family val="2"/>
        <scheme val="minor"/>
      </rPr>
      <t xml:space="preserve"> Please answer the following questions about the bank account that will be used to receive payments for the proposed Access program.</t>
    </r>
    <r>
      <rPr>
        <b/>
        <i/>
        <sz val="12"/>
        <rFont val="Calibri"/>
        <family val="2"/>
        <scheme val="minor"/>
      </rPr>
      <t xml:space="preserve">
        - Is the bank account in U.S. dollar or local currency?
        - Will the bank account be used to receive funds for any purpose other than the proposed Access program?
        - If the bank account will receive funds for other purposes, please describe what measures are in place to ensure payments received for the proposed Access program are used and properly documented only for the proposed Access program. </t>
    </r>
    <r>
      <rPr>
        <i/>
        <sz val="12"/>
        <rFont val="Calibri"/>
        <family val="2"/>
        <scheme val="minor"/>
      </rPr>
      <t>(This question includes funds received for other Access programs running at the same time.)</t>
    </r>
  </si>
  <si>
    <t>Q7 B</t>
  </si>
  <si>
    <t>5. Explain how staff members will have different financial duties, to prevent one individual from controlling all aspects of financial transactions.</t>
  </si>
  <si>
    <t>6. If the applicant organization has staff working on multiple active Access Programs, describe how the staff time will be tracked and allocated correctly to each program.</t>
  </si>
  <si>
    <t>Biannual</t>
  </si>
  <si>
    <t>Annual</t>
  </si>
  <si>
    <t>7. Using the drop down menu, describe the frequency that audits are conducted.</t>
  </si>
  <si>
    <t>Other</t>
  </si>
  <si>
    <t>Never</t>
  </si>
  <si>
    <t>Describe "Other":</t>
  </si>
  <si>
    <t>Alumni Question for Past or Current Access Providers</t>
  </si>
  <si>
    <t>Alumni</t>
  </si>
  <si>
    <r>
      <t xml:space="preserve">1. As a </t>
    </r>
    <r>
      <rPr>
        <b/>
        <sz val="12"/>
        <color rgb="FFC00000"/>
        <rFont val="Calibri"/>
        <family val="2"/>
        <scheme val="minor"/>
      </rPr>
      <t>Past or Current Access Provider</t>
    </r>
    <r>
      <rPr>
        <b/>
        <sz val="12"/>
        <rFont val="Calibri"/>
        <family val="2"/>
        <scheme val="minor"/>
      </rPr>
      <t>, describe how Access graduates/alumni contact information is maintained.</t>
    </r>
  </si>
  <si>
    <t>PROPOSED PROGRAM TIMELINE</t>
  </si>
  <si>
    <t>Proposed Access Sessions</t>
  </si>
  <si>
    <t>only Intensive Sessions</t>
  </si>
  <si>
    <t xml:space="preserve"> Use the drop down menu, in the cell highlighted in yellow, to clarify the type of proposed sessions.</t>
  </si>
  <si>
    <t>1. The Proposed Access Program 
will include:</t>
  </si>
  <si>
    <t>Proposed Start and End Dates</t>
  </si>
  <si>
    <t>Enter the proposed Agreement and Instruction start and end dates in the cells highlighted in yellow.</t>
  </si>
  <si>
    <t>Agreement Start</t>
  </si>
  <si>
    <t>Instruction Start</t>
  </si>
  <si>
    <t>Notes on Program Dates</t>
  </si>
  <si>
    <t>Instruction End</t>
  </si>
  <si>
    <t>Proposed Agreement Start Date:</t>
  </si>
  <si>
    <r>
      <rPr>
        <b/>
        <sz val="11"/>
        <color theme="1"/>
        <rFont val="Calibri"/>
        <family val="2"/>
        <scheme val="minor"/>
      </rPr>
      <t xml:space="preserve">Agreement Start Date </t>
    </r>
    <r>
      <rPr>
        <sz val="11"/>
        <color theme="1"/>
        <rFont val="Calibri"/>
        <family val="2"/>
        <scheme val="minor"/>
      </rPr>
      <t xml:space="preserve">is the first day any work on the program begins. The Agreement Start Date should be at </t>
    </r>
    <r>
      <rPr>
        <sz val="11"/>
        <color rgb="FFC00000"/>
        <rFont val="Calibri"/>
        <family val="2"/>
        <scheme val="minor"/>
      </rPr>
      <t>least 45 days</t>
    </r>
    <r>
      <rPr>
        <sz val="11"/>
        <color theme="1"/>
        <rFont val="Calibri"/>
        <family val="2"/>
        <scheme val="minor"/>
      </rPr>
      <t xml:space="preserve"> from today's date. There should also be sufficient time between the Agreement Start Date and the Instruction Start Date for pre-instruction activities such as, planning, advertising, student and teacher recruitment, etc. This usually takes between 2 to 3 months.
</t>
    </r>
    <r>
      <rPr>
        <b/>
        <sz val="11"/>
        <color theme="1"/>
        <rFont val="Calibri"/>
        <family val="2"/>
        <scheme val="minor"/>
      </rPr>
      <t>Agreement End Date</t>
    </r>
    <r>
      <rPr>
        <sz val="11"/>
        <color theme="1"/>
        <rFont val="Calibri"/>
        <family val="2"/>
        <scheme val="minor"/>
      </rPr>
      <t xml:space="preserve"> is the last day all work is completed, including but not limited to, closing ceremonies, wrap-up activities, etc. This usually takes approximately 1 month.
</t>
    </r>
    <r>
      <rPr>
        <b/>
        <sz val="11"/>
        <color theme="1"/>
        <rFont val="Calibri"/>
        <family val="2"/>
        <scheme val="minor"/>
      </rPr>
      <t>Proposed Agreement dates</t>
    </r>
    <r>
      <rPr>
        <sz val="11"/>
        <color theme="1"/>
        <rFont val="Calibri"/>
        <family val="2"/>
        <scheme val="minor"/>
      </rPr>
      <t xml:space="preserve"> are not final until a fully signed Agreement is issued. A Provider </t>
    </r>
    <r>
      <rPr>
        <b/>
        <sz val="11"/>
        <color rgb="FFC00000"/>
        <rFont val="Calibri"/>
        <family val="2"/>
        <scheme val="minor"/>
      </rPr>
      <t>MAY NOT</t>
    </r>
    <r>
      <rPr>
        <sz val="11"/>
        <color theme="1"/>
        <rFont val="Calibri"/>
        <family val="2"/>
        <scheme val="minor"/>
      </rPr>
      <t xml:space="preserve"> incur costs </t>
    </r>
    <r>
      <rPr>
        <b/>
        <sz val="11"/>
        <color theme="1"/>
        <rFont val="Calibri"/>
        <family val="2"/>
        <scheme val="minor"/>
      </rPr>
      <t>before</t>
    </r>
    <r>
      <rPr>
        <sz val="11"/>
        <color theme="1"/>
        <rFont val="Calibri"/>
        <family val="2"/>
        <scheme val="minor"/>
      </rPr>
      <t xml:space="preserve"> the start date of a fully signed Agreement </t>
    </r>
    <r>
      <rPr>
        <b/>
        <sz val="11"/>
        <color theme="1"/>
        <rFont val="Calibri"/>
        <family val="2"/>
        <scheme val="minor"/>
      </rPr>
      <t>nor after</t>
    </r>
    <r>
      <rPr>
        <sz val="11"/>
        <color theme="1"/>
        <rFont val="Calibri"/>
        <family val="2"/>
        <scheme val="minor"/>
      </rPr>
      <t xml:space="preserve"> the Agreement end date. </t>
    </r>
    <r>
      <rPr>
        <b/>
        <sz val="11"/>
        <color theme="1"/>
        <rFont val="Calibri"/>
        <family val="2"/>
        <scheme val="minor"/>
      </rPr>
      <t xml:space="preserve">Opening and Closing Ceremonies </t>
    </r>
    <r>
      <rPr>
        <sz val="11"/>
        <color theme="1"/>
        <rFont val="Calibri"/>
        <family val="2"/>
        <scheme val="minor"/>
      </rPr>
      <t>must occur within the Agreement Dates.</t>
    </r>
  </si>
  <si>
    <t>Agreement End</t>
  </si>
  <si>
    <t>Proposed Dates</t>
  </si>
  <si>
    <r>
      <t xml:space="preserve">Estimated </t>
    </r>
    <r>
      <rPr>
        <b/>
        <sz val="11"/>
        <color theme="1"/>
        <rFont val="Calibri"/>
        <family val="2"/>
        <scheme val="minor"/>
      </rPr>
      <t>Start Date</t>
    </r>
    <r>
      <rPr>
        <sz val="11"/>
        <color theme="1"/>
        <rFont val="Calibri"/>
        <family val="2"/>
        <scheme val="minor"/>
      </rPr>
      <t xml:space="preserve"> of 
Program Instruction:</t>
    </r>
  </si>
  <si>
    <r>
      <t>Estimated</t>
    </r>
    <r>
      <rPr>
        <b/>
        <sz val="11"/>
        <color theme="1"/>
        <rFont val="Calibri"/>
        <family val="2"/>
        <scheme val="minor"/>
      </rPr>
      <t xml:space="preserve"> End Date</t>
    </r>
    <r>
      <rPr>
        <sz val="11"/>
        <color theme="1"/>
        <rFont val="Calibri"/>
        <family val="2"/>
        <scheme val="minor"/>
      </rPr>
      <t xml:space="preserve"> of 
Program Instruction:</t>
    </r>
  </si>
  <si>
    <t>Proposed Agreement End Date:</t>
  </si>
  <si>
    <r>
      <rPr>
        <b/>
        <i/>
        <sz val="11"/>
        <color rgb="FFC00000"/>
        <rFont val="Calibri"/>
        <family val="2"/>
        <scheme val="minor"/>
      </rPr>
      <t>*</t>
    </r>
    <r>
      <rPr>
        <b/>
        <i/>
        <sz val="11"/>
        <color theme="1"/>
        <rFont val="Calibri"/>
        <family val="2"/>
        <scheme val="minor"/>
      </rPr>
      <t>Total Agreement 
Duration:</t>
    </r>
  </si>
  <si>
    <r>
      <rPr>
        <b/>
        <i/>
        <sz val="11"/>
        <color rgb="FFC00000"/>
        <rFont val="Calibri"/>
        <family val="2"/>
        <scheme val="minor"/>
      </rPr>
      <t>*</t>
    </r>
    <r>
      <rPr>
        <b/>
        <i/>
        <sz val="11"/>
        <color theme="1"/>
        <rFont val="Calibri"/>
        <family val="2"/>
        <scheme val="minor"/>
      </rPr>
      <t>Total Instruction 
Duration:</t>
    </r>
  </si>
  <si>
    <t>*Auto calculated based on proposed dates.</t>
  </si>
  <si>
    <t>Proposed Program Timeline</t>
  </si>
  <si>
    <r>
      <t xml:space="preserve">In the cells highlighted in yellow, provide an estimated timeline of implementation activities and proposed instruction schedule below.
</t>
    </r>
    <r>
      <rPr>
        <b/>
        <sz val="12"/>
        <color theme="2" tint="-0.749992370372631"/>
        <rFont val="Calibri"/>
        <family val="2"/>
        <scheme val="minor"/>
      </rPr>
      <t>Note:</t>
    </r>
    <r>
      <rPr>
        <sz val="12"/>
        <color theme="2" tint="-0.749992370372631"/>
        <rFont val="Calibri"/>
        <family val="2"/>
        <scheme val="minor"/>
      </rPr>
      <t xml:space="preserve"> Access activities </t>
    </r>
    <r>
      <rPr>
        <sz val="12"/>
        <color rgb="FFC00000"/>
        <rFont val="Calibri"/>
        <family val="2"/>
        <scheme val="minor"/>
      </rPr>
      <t>should not</t>
    </r>
    <r>
      <rPr>
        <sz val="12"/>
        <color theme="2" tint="-0.749992370372631"/>
        <rFont val="Calibri"/>
        <family val="2"/>
        <scheme val="minor"/>
      </rPr>
      <t xml:space="preserve"> interfere with students’ regular school classes, exams, or academic events.</t>
    </r>
  </si>
  <si>
    <t>Start-up</t>
  </si>
  <si>
    <t>Opening Ceremony</t>
  </si>
  <si>
    <t xml:space="preserve">1. In chronological order, enter an estimated timeline below with general dates of program implementation activities. </t>
  </si>
  <si>
    <t>Initial Test</t>
  </si>
  <si>
    <t>Implementation Activity</t>
  </si>
  <si>
    <t>Estimated Date(s) and/or Date Range(s)</t>
  </si>
  <si>
    <t>Intensive Sessions</t>
  </si>
  <si>
    <r>
      <t>Agreement Start Date</t>
    </r>
    <r>
      <rPr>
        <b/>
        <sz val="12"/>
        <color rgb="FFC00000"/>
        <rFont val="Calibri"/>
        <family val="2"/>
        <scheme val="minor"/>
      </rPr>
      <t>*</t>
    </r>
    <r>
      <rPr>
        <b/>
        <sz val="12"/>
        <rFont val="Calibri"/>
        <family val="2"/>
        <scheme val="minor"/>
      </rPr>
      <t xml:space="preserve">
</t>
    </r>
    <r>
      <rPr>
        <i/>
        <sz val="12"/>
        <rFont val="Calibri"/>
        <family val="2"/>
        <scheme val="minor"/>
      </rPr>
      <t xml:space="preserve">(No program activities or expenses may occur </t>
    </r>
    <r>
      <rPr>
        <b/>
        <i/>
        <sz val="12"/>
        <rFont val="Calibri"/>
        <family val="2"/>
        <scheme val="minor"/>
      </rPr>
      <t>before</t>
    </r>
    <r>
      <rPr>
        <i/>
        <sz val="12"/>
        <rFont val="Calibri"/>
        <family val="2"/>
        <scheme val="minor"/>
      </rPr>
      <t xml:space="preserve"> the Agreement Start Date.)</t>
    </r>
  </si>
  <si>
    <t>Exit Test</t>
  </si>
  <si>
    <r>
      <rPr>
        <b/>
        <sz val="12"/>
        <rFont val="Calibri"/>
        <family val="2"/>
        <scheme val="minor"/>
      </rPr>
      <t>Program Start-up</t>
    </r>
    <r>
      <rPr>
        <b/>
        <i/>
        <sz val="12"/>
        <rFont val="Calibri"/>
        <family val="2"/>
        <scheme val="minor"/>
      </rPr>
      <t xml:space="preserve"> </t>
    </r>
    <r>
      <rPr>
        <i/>
        <sz val="12"/>
        <rFont val="Calibri"/>
        <family val="2"/>
        <scheme val="minor"/>
      </rPr>
      <t xml:space="preserve">
(Examples: Program planning, advertising, student/teacher recruitment, etc.)</t>
    </r>
  </si>
  <si>
    <t>Closing Ceremony</t>
  </si>
  <si>
    <t>once a week.</t>
  </si>
  <si>
    <t>Close out activities</t>
  </si>
  <si>
    <t>Administer Initial Test</t>
  </si>
  <si>
    <t>twice a week.</t>
  </si>
  <si>
    <r>
      <t>Instruction Start Date</t>
    </r>
    <r>
      <rPr>
        <b/>
        <sz val="12"/>
        <color rgb="FFC00000"/>
        <rFont val="Calibri"/>
        <family val="2"/>
        <scheme val="minor"/>
      </rPr>
      <t>*</t>
    </r>
  </si>
  <si>
    <r>
      <t xml:space="preserve">Intensive Session(s) 
</t>
    </r>
    <r>
      <rPr>
        <i/>
        <sz val="12"/>
        <rFont val="Calibri"/>
        <family val="2"/>
        <scheme val="minor"/>
      </rPr>
      <t>(List dates for all sessions. If there are no proposed sessions, enter "not applicable".)</t>
    </r>
  </si>
  <si>
    <t>three times a week.</t>
  </si>
  <si>
    <t>Timeline</t>
  </si>
  <si>
    <r>
      <t>Instruction End Date</t>
    </r>
    <r>
      <rPr>
        <b/>
        <sz val="12"/>
        <color rgb="FFC00000"/>
        <rFont val="Calibri"/>
        <family val="2"/>
        <scheme val="minor"/>
      </rPr>
      <t>*</t>
    </r>
  </si>
  <si>
    <t xml:space="preserve">Administer Exit Test </t>
  </si>
  <si>
    <t>four times a week</t>
  </si>
  <si>
    <t>five times a week.</t>
  </si>
  <si>
    <r>
      <t xml:space="preserve">Activities in preparation for Program Close out
</t>
    </r>
    <r>
      <rPr>
        <i/>
        <sz val="12"/>
        <rFont val="Calibri"/>
        <family val="2"/>
        <scheme val="minor"/>
      </rPr>
      <t xml:space="preserve">(All program activities and expenses must occur </t>
    </r>
    <r>
      <rPr>
        <b/>
        <i/>
        <sz val="12"/>
        <rFont val="Calibri"/>
        <family val="2"/>
        <scheme val="minor"/>
      </rPr>
      <t>before</t>
    </r>
    <r>
      <rPr>
        <i/>
        <sz val="12"/>
        <rFont val="Calibri"/>
        <family val="2"/>
        <scheme val="minor"/>
      </rPr>
      <t xml:space="preserve"> the Agreement End Date.)</t>
    </r>
  </si>
  <si>
    <t>six times a week.</t>
  </si>
  <si>
    <r>
      <t>Agreement End Date</t>
    </r>
    <r>
      <rPr>
        <b/>
        <sz val="12"/>
        <color rgb="FFC00000"/>
        <rFont val="Calibri"/>
        <family val="2"/>
        <scheme val="minor"/>
      </rPr>
      <t>*</t>
    </r>
  </si>
  <si>
    <t>everyday.</t>
  </si>
  <si>
    <t>*Dates auto populate based on "Proposed Start and End Dates".</t>
  </si>
  <si>
    <t>2. Are there any planned breaks during the program when there will be no After School language instruction?</t>
  </si>
  <si>
    <r>
      <t xml:space="preserve">If </t>
    </r>
    <r>
      <rPr>
        <b/>
        <i/>
        <sz val="12"/>
        <color rgb="FFC00000"/>
        <rFont val="Calibri"/>
        <family val="2"/>
        <scheme val="minor"/>
      </rPr>
      <t>"Yes"</t>
    </r>
    <r>
      <rPr>
        <b/>
        <i/>
        <sz val="12"/>
        <rFont val="Calibri"/>
        <family val="2"/>
        <scheme val="minor"/>
      </rPr>
      <t xml:space="preserve">, please describe when </t>
    </r>
    <r>
      <rPr>
        <i/>
        <sz val="12"/>
        <rFont val="Calibri"/>
        <family val="2"/>
        <scheme val="minor"/>
      </rPr>
      <t xml:space="preserve">(month and year) </t>
    </r>
    <r>
      <rPr>
        <b/>
        <i/>
        <sz val="12"/>
        <rFont val="Calibri"/>
        <family val="2"/>
        <scheme val="minor"/>
      </rPr>
      <t>and why these breaks will occur.</t>
    </r>
  </si>
  <si>
    <t>PROPOSED ACCESS TEACHERS AND PROGRAM STAFF</t>
  </si>
  <si>
    <t>In the cells highlighted in yellow, provide information on students, teachers, and other Access staff.</t>
  </si>
  <si>
    <t>Access Teachers and Instructional Staff</t>
  </si>
  <si>
    <t>1. Describe the process for selecting and recruiting teachers for the Access Program. How will the U.S. Embassy/Consulate be involved?</t>
  </si>
  <si>
    <t>Q2</t>
  </si>
  <si>
    <t>Q3</t>
  </si>
  <si>
    <r>
      <t xml:space="preserve">2. Describe the minimum required qualifications for teachers of the Access Program.
     </t>
    </r>
    <r>
      <rPr>
        <b/>
        <i/>
        <sz val="12"/>
        <rFont val="Calibri"/>
        <family val="2"/>
        <scheme val="minor"/>
      </rPr>
      <t xml:space="preserve">Include:
     </t>
    </r>
    <r>
      <rPr>
        <i/>
        <sz val="12"/>
        <rFont val="Calibri"/>
        <family val="2"/>
        <scheme val="minor"/>
      </rPr>
      <t>- Level English (reading, writing, and speaking)
     - Years of experience teaching English</t>
    </r>
  </si>
  <si>
    <t>3. Describe what procedures are in place to ensure that all teachers have adequate levels of English and pedagogical experience to teach in the proposed Access program.</t>
  </si>
  <si>
    <t>Access Teachers</t>
  </si>
  <si>
    <t>4.  Describe the types of professional development that will be offered to the proposed Access Teachers.</t>
  </si>
  <si>
    <t>Administration Staff</t>
  </si>
  <si>
    <t>Drop down</t>
  </si>
  <si>
    <t>1. Will the Access Administrator(s) or Coordinator(s) have sufficient English skills to complete Access reporting documents?</t>
  </si>
  <si>
    <t>Total Number of Administration Staff Work Hours:</t>
  </si>
  <si>
    <t>2. Enter the number of Administration Staff for all sites and complete the table below.</t>
  </si>
  <si>
    <t>Job title</t>
  </si>
  <si>
    <t>"Other" Column</t>
  </si>
  <si>
    <t>number of work hours</t>
  </si>
  <si>
    <t>describe</t>
  </si>
  <si>
    <r>
      <t xml:space="preserve">Job Title
</t>
    </r>
    <r>
      <rPr>
        <i/>
        <sz val="11"/>
        <color theme="1"/>
        <rFont val="Calibri"/>
        <family val="2"/>
        <scheme val="minor"/>
      </rPr>
      <t>(use the drop down menu)</t>
    </r>
  </si>
  <si>
    <t>Other Job Title</t>
  </si>
  <si>
    <t>Average Number of Hours of Administrative Work
Per Staff, Per Week</t>
  </si>
  <si>
    <r>
      <t xml:space="preserve">Estimated Number
 of Weeks of Administrative Work
</t>
    </r>
    <r>
      <rPr>
        <i/>
        <sz val="11"/>
        <color theme="1"/>
        <rFont val="Calibri"/>
        <family val="2"/>
        <scheme val="minor"/>
      </rPr>
      <t>(Duration of the program)</t>
    </r>
    <r>
      <rPr>
        <b/>
        <sz val="12"/>
        <color theme="1"/>
        <rFont val="Calibri"/>
        <family val="2"/>
        <scheme val="minor"/>
      </rPr>
      <t xml:space="preserve"> </t>
    </r>
  </si>
  <si>
    <r>
      <t xml:space="preserve">Total Number of 
Work Hours
</t>
    </r>
    <r>
      <rPr>
        <i/>
        <sz val="11"/>
        <color theme="1"/>
        <rFont val="Calibri"/>
        <family val="2"/>
        <scheme val="minor"/>
      </rPr>
      <t xml:space="preserve"> (All Administration Staff, 
All Sites)</t>
    </r>
  </si>
  <si>
    <t>Briefly Describe Job Responsibilities</t>
  </si>
  <si>
    <t>Accountant</t>
  </si>
  <si>
    <t>Q2.1</t>
  </si>
  <si>
    <t>Administrative Assistant</t>
  </si>
  <si>
    <t>Q2.2</t>
  </si>
  <si>
    <t>Q2.3</t>
  </si>
  <si>
    <t>Program Coordinator</t>
  </si>
  <si>
    <t>Q2.4</t>
  </si>
  <si>
    <t>Q2.5</t>
  </si>
  <si>
    <t>Office Manager</t>
  </si>
  <si>
    <t>Q2.6</t>
  </si>
  <si>
    <t>Q2.7</t>
  </si>
  <si>
    <t>Q2.8</t>
  </si>
  <si>
    <t>Q2.9</t>
  </si>
  <si>
    <t>Q2.10</t>
  </si>
  <si>
    <t>Q2.11</t>
  </si>
  <si>
    <t>Q2.12</t>
  </si>
  <si>
    <t>Q2.13</t>
  </si>
  <si>
    <t>Q2.14</t>
  </si>
  <si>
    <t>Q2.15</t>
  </si>
  <si>
    <t>Q2.16</t>
  </si>
  <si>
    <t>Q2.17</t>
  </si>
  <si>
    <t>Q2.18</t>
  </si>
  <si>
    <t>Q2.19</t>
  </si>
  <si>
    <t>Q2.20</t>
  </si>
  <si>
    <t>Q2.21</t>
  </si>
  <si>
    <t>Q2.22</t>
  </si>
  <si>
    <t>Q2.23</t>
  </si>
  <si>
    <t>Q2.24</t>
  </si>
  <si>
    <t>Q2.25</t>
  </si>
  <si>
    <t>Proposed Access Program Staff</t>
  </si>
  <si>
    <t>AFTER SCHOOL PROGRAM DETAILS
AND 
SITE INFORMATION</t>
  </si>
  <si>
    <t>In the cells highlighted in yellow, provide details about After School Instruction.</t>
  </si>
  <si>
    <t>After School Instruction</t>
  </si>
  <si>
    <r>
      <rPr>
        <b/>
        <sz val="12"/>
        <color theme="1"/>
        <rFont val="Calibri"/>
        <family val="2"/>
        <scheme val="minor"/>
      </rPr>
      <t>After School Program</t>
    </r>
    <r>
      <rPr>
        <sz val="12"/>
        <color theme="1"/>
        <rFont val="Calibri"/>
        <family val="2"/>
        <scheme val="minor"/>
      </rPr>
      <t xml:space="preserve">
After School Instruction can occur before school, after school, or on weekends and generally takes place 1 to 5 days a week with each session typically lasting 1-3 hours per day. </t>
    </r>
  </si>
  <si>
    <t xml:space="preserve">twice a week. </t>
  </si>
  <si>
    <r>
      <t xml:space="preserve">1. For the duration of the program, how many total After School language instruction hours will each student receive? </t>
    </r>
    <r>
      <rPr>
        <i/>
        <sz val="12"/>
        <rFont val="Calibri"/>
        <family val="2"/>
        <scheme val="minor"/>
      </rPr>
      <t>(</t>
    </r>
    <r>
      <rPr>
        <b/>
        <i/>
        <sz val="12"/>
        <color rgb="FFC00000"/>
        <rFont val="Calibri"/>
        <family val="2"/>
        <scheme val="minor"/>
      </rPr>
      <t>Do not</t>
    </r>
    <r>
      <rPr>
        <i/>
        <sz val="12"/>
        <rFont val="Calibri"/>
        <family val="2"/>
        <scheme val="minor"/>
      </rPr>
      <t xml:space="preserve"> include hours for Enhancement Activities or Intensive Sessions.)</t>
    </r>
  </si>
  <si>
    <t>2. For the duration of the program, how many weeks of After School language instruction will students receive?</t>
  </si>
  <si>
    <t>Q7</t>
  </si>
  <si>
    <r>
      <t xml:space="preserve">3. Describe a typical After School Program schedule. 
</t>
    </r>
    <r>
      <rPr>
        <sz val="12"/>
        <rFont val="Calibri"/>
        <family val="2"/>
        <scheme val="minor"/>
      </rPr>
      <t xml:space="preserve">    - </t>
    </r>
    <r>
      <rPr>
        <i/>
        <sz val="12"/>
        <rFont val="Calibri"/>
        <family val="2"/>
        <scheme val="minor"/>
      </rPr>
      <t xml:space="preserve">Include what days After School Instruction will take place and the estimated time [e.g. 2:00 to 4:00pm] of instruction per day.) </t>
    </r>
  </si>
  <si>
    <t>Q8</t>
  </si>
  <si>
    <t>4. Describe the pedagogical approach that will be used to teach Access students.</t>
  </si>
  <si>
    <r>
      <t xml:space="preserve">5. Describe, in detail, the process for selecting and recruiting students. 
</t>
    </r>
    <r>
      <rPr>
        <i/>
        <sz val="12"/>
        <rFont val="Calibri"/>
        <family val="2"/>
        <scheme val="minor"/>
      </rPr>
      <t xml:space="preserve">    - Include plans for involving the U.S. Embassy/Consulate in the process, in order to ensure students are appropriate Access candidates. 
    - Explain how replacement students will be quickly and efficiently added to the program.</t>
    </r>
  </si>
  <si>
    <t>6. Describe how students of different ages and language levels will be organized in the program.</t>
  </si>
  <si>
    <r>
      <t>7. Describe how students will be motivated and encouraged to attend all Access sessions.</t>
    </r>
    <r>
      <rPr>
        <i/>
        <sz val="12"/>
        <rFont val="Calibri"/>
        <family val="2"/>
        <scheme val="minor"/>
      </rPr>
      <t xml:space="preserve"> 
    (Examples may include developing new social relationships, cultivating a sense of accomplishment from improving their English, potentially having access to 
    technology resources for learning, etc.)</t>
    </r>
  </si>
  <si>
    <t>8. Describe how parents/community will be informed and involved in the Access program.</t>
  </si>
  <si>
    <r>
      <t xml:space="preserve">9. Describe how Access classes will be monitored and observed for quality assurance. 
  </t>
    </r>
    <r>
      <rPr>
        <i/>
        <sz val="12"/>
        <rFont val="Calibri"/>
        <family val="2"/>
        <scheme val="minor"/>
      </rPr>
      <t xml:space="preserve">  - Include how often classes will be observed, the pedagogical and TESOL qualifications of the observers, and how feedback will be shared with teachers and 
      instructional staff. </t>
    </r>
  </si>
  <si>
    <t>After School Instruction Materials</t>
  </si>
  <si>
    <t>1. Complete the sentence below using the drop down menu in the cell highlighted in yellow.</t>
  </si>
  <si>
    <t>The proposed program curriculum…</t>
  </si>
  <si>
    <t>is developed specifically for the Access Program.</t>
  </si>
  <si>
    <t>was previously designed for non-Access students.</t>
  </si>
  <si>
    <t>2. Enter the title and edition of the American English textbook(s) that will be used during the proposed Access Program.</t>
  </si>
  <si>
    <t>#</t>
  </si>
  <si>
    <t>Textbook Title and Edition (just the title and edition only)</t>
  </si>
  <si>
    <t>Explain why this textbook was chosen.</t>
  </si>
  <si>
    <r>
      <t>1</t>
    </r>
    <r>
      <rPr>
        <b/>
        <sz val="11"/>
        <color rgb="FFC00000"/>
        <rFont val="Calibri"/>
        <family val="2"/>
        <scheme val="minor"/>
      </rPr>
      <t>*</t>
    </r>
  </si>
  <si>
    <t>Q4 A</t>
  </si>
  <si>
    <t>Instruction Materials</t>
  </si>
  <si>
    <t>*At least one textbook title is required.</t>
  </si>
  <si>
    <r>
      <t xml:space="preserve">3. Where will the textbooks be purchased? Confirm that all proposed textbooks will be original curriculum or purchased from a vendor and will not be distributed to students as photocopied editions of textbooks. </t>
    </r>
    <r>
      <rPr>
        <i/>
        <sz val="12"/>
        <color theme="1"/>
        <rFont val="Calibri"/>
        <family val="2"/>
        <scheme val="minor"/>
      </rPr>
      <t xml:space="preserve">(Photocopied textbooks are </t>
    </r>
    <r>
      <rPr>
        <b/>
        <i/>
        <sz val="12"/>
        <color rgb="FFC00000"/>
        <rFont val="Calibri"/>
        <family val="2"/>
        <scheme val="minor"/>
      </rPr>
      <t>not allowed</t>
    </r>
    <r>
      <rPr>
        <i/>
        <sz val="12"/>
        <color theme="1"/>
        <rFont val="Calibri"/>
        <family val="2"/>
        <scheme val="minor"/>
      </rPr>
      <t xml:space="preserve"> in Access Programs.)</t>
    </r>
  </si>
  <si>
    <t>4. Will additional supplementary materials be purchased or used for the After School language instruction program?</t>
  </si>
  <si>
    <r>
      <t xml:space="preserve">If </t>
    </r>
    <r>
      <rPr>
        <b/>
        <i/>
        <sz val="12"/>
        <color rgb="FFC00000"/>
        <rFont val="Calibri"/>
        <family val="2"/>
        <scheme val="minor"/>
      </rPr>
      <t>"Yes"</t>
    </r>
    <r>
      <rPr>
        <b/>
        <i/>
        <sz val="12"/>
        <rFont val="Calibri"/>
        <family val="2"/>
        <scheme val="minor"/>
      </rPr>
      <t>, please list the types of supplementary materials below.</t>
    </r>
  </si>
  <si>
    <t>Assessment Tools</t>
  </si>
  <si>
    <r>
      <t xml:space="preserve">1. Access Programs are required to have a pre-test (initial) and post-test (exit). The same test should be used in both instances in order to measure progress achieved during the program. Enter </t>
    </r>
    <r>
      <rPr>
        <b/>
        <u/>
        <sz val="12"/>
        <rFont val="Calibri"/>
        <family val="2"/>
        <scheme val="minor"/>
      </rPr>
      <t>the name</t>
    </r>
    <r>
      <rPr>
        <b/>
        <sz val="12"/>
        <rFont val="Calibri"/>
        <family val="2"/>
        <scheme val="minor"/>
      </rPr>
      <t xml:space="preserve"> of the test that will be used for the proposed Access Program.</t>
    </r>
  </si>
  <si>
    <t>2. Describe the structure and content of the text and explain why this test was chosen for the proposed Access Program.</t>
  </si>
  <si>
    <r>
      <t xml:space="preserve">3. Describe how students will be assessed during the Access Program. The use of a variety of assessment methods is encouraged, such as student portfolios, presentations and other oral assessment, graded classroom participation, and written assessment.
     </t>
    </r>
    <r>
      <rPr>
        <b/>
        <i/>
        <sz val="12"/>
        <rFont val="Calibri"/>
        <family val="2"/>
        <scheme val="minor"/>
      </rPr>
      <t>Include:</t>
    </r>
    <r>
      <rPr>
        <i/>
        <sz val="12"/>
        <rFont val="Calibri"/>
        <family val="2"/>
        <scheme val="minor"/>
      </rPr>
      <t xml:space="preserve">
     - The type of assessment tool(s) that will be used.
     - The frequency that students will be assessed.</t>
    </r>
  </si>
  <si>
    <t>4. Describe the method(s) that will be used for tracking and recording students' scores/marks over time. Examples may include a gradebook, an online platform, spreadsheets, etc.</t>
  </si>
  <si>
    <t>After School Site Location Table</t>
  </si>
  <si>
    <r>
      <rPr>
        <sz val="12"/>
        <color theme="1"/>
        <rFont val="Calibri"/>
        <family val="2"/>
        <scheme val="minor"/>
      </rPr>
      <t xml:space="preserve">Complete the table below for all After School Sites. </t>
    </r>
    <r>
      <rPr>
        <b/>
        <sz val="12"/>
        <color rgb="FFC00000"/>
        <rFont val="Calibri"/>
        <family val="2"/>
        <scheme val="minor"/>
      </rPr>
      <t>DO NOT</t>
    </r>
    <r>
      <rPr>
        <sz val="12"/>
        <color theme="1"/>
        <rFont val="Calibri"/>
        <family val="2"/>
        <scheme val="minor"/>
      </rPr>
      <t xml:space="preserve"> include Intensive Session or Enhancement Activity locations.
</t>
    </r>
  </si>
  <si>
    <r>
      <t>SUMMARY TABLE</t>
    </r>
    <r>
      <rPr>
        <b/>
        <sz val="12"/>
        <color rgb="FFC00000"/>
        <rFont val="Calibri"/>
        <family val="2"/>
        <scheme val="minor"/>
      </rPr>
      <t>*</t>
    </r>
  </si>
  <si>
    <t>Total Number 
of Students:</t>
  </si>
  <si>
    <t>Total Number of 
After School Sites:</t>
  </si>
  <si>
    <t>Total Number of Groups:</t>
  </si>
  <si>
    <t>Total Number of Staff:</t>
  </si>
  <si>
    <t>*The Summary Table will auto populate based on information entered below. For Staffing, if a staff member works at more than one site, include them in the count for both sites.</t>
  </si>
  <si>
    <t>Partner Organization</t>
  </si>
  <si>
    <t>To Be Determined</t>
  </si>
  <si>
    <t>After School Program
City/Town</t>
  </si>
  <si>
    <r>
      <t xml:space="preserve">After School Program
Facility/School
</t>
    </r>
    <r>
      <rPr>
        <b/>
        <i/>
        <sz val="11"/>
        <color rgb="FFC00000"/>
        <rFont val="Calibri"/>
        <family val="2"/>
        <scheme val="minor"/>
      </rPr>
      <t>Enter only the name of the facility or school. "To Be Determined" may be entered.</t>
    </r>
  </si>
  <si>
    <t>Number of Teachers per Site</t>
  </si>
  <si>
    <t>Number of Teacher Assistants per Site</t>
  </si>
  <si>
    <t>Number of Other Instructional Staff per Site</t>
  </si>
  <si>
    <t>Number of Students 
per Site</t>
  </si>
  <si>
    <t>Number of student groups per Site</t>
  </si>
  <si>
    <r>
      <t xml:space="preserve">Average per group </t>
    </r>
    <r>
      <rPr>
        <sz val="11"/>
        <rFont val="Calibri"/>
        <family val="2"/>
        <scheme val="minor"/>
      </rPr>
      <t>(between 12-25)</t>
    </r>
  </si>
  <si>
    <t>Will the program at this Site be implemented by the Applicant Organization or a Partner Organization?</t>
  </si>
  <si>
    <t>e.g.</t>
  </si>
  <si>
    <t>New York City</t>
  </si>
  <si>
    <t>Delta High School</t>
  </si>
  <si>
    <t>Q9</t>
  </si>
  <si>
    <t>Q10</t>
  </si>
  <si>
    <t>Q11</t>
  </si>
  <si>
    <t>Q12</t>
  </si>
  <si>
    <t>Q13</t>
  </si>
  <si>
    <t>Q14</t>
  </si>
  <si>
    <t>Q15</t>
  </si>
  <si>
    <t>Q16</t>
  </si>
  <si>
    <t>Q17</t>
  </si>
  <si>
    <t>Q18</t>
  </si>
  <si>
    <t>Q19</t>
  </si>
  <si>
    <t>Q20</t>
  </si>
  <si>
    <t>Q21</t>
  </si>
  <si>
    <t>Q22</t>
  </si>
  <si>
    <t>Q23</t>
  </si>
  <si>
    <t>Q24</t>
  </si>
  <si>
    <t>Q25</t>
  </si>
  <si>
    <t>Q26</t>
  </si>
  <si>
    <t>Q27</t>
  </si>
  <si>
    <t>Q28</t>
  </si>
  <si>
    <t>Q29</t>
  </si>
  <si>
    <t>Q30</t>
  </si>
  <si>
    <t>Q31</t>
  </si>
  <si>
    <t>Q32</t>
  </si>
  <si>
    <t>Q33</t>
  </si>
  <si>
    <t>Q34</t>
  </si>
  <si>
    <t>Q35</t>
  </si>
  <si>
    <t>Q36</t>
  </si>
  <si>
    <t>Q37</t>
  </si>
  <si>
    <t>Q38</t>
  </si>
  <si>
    <t>Q39</t>
  </si>
  <si>
    <t>Q40</t>
  </si>
  <si>
    <t>After School Site Info</t>
  </si>
  <si>
    <t>PROPOSED ENHANCEMENT ACTIVITIES</t>
  </si>
  <si>
    <t>In the cells highlighted in yellow, describe the proposed Enhancement Activities.</t>
  </si>
  <si>
    <t>Enhancement Activities</t>
  </si>
  <si>
    <t>Definitions</t>
  </si>
  <si>
    <r>
      <rPr>
        <b/>
        <sz val="12"/>
        <color theme="1"/>
        <rFont val="Calibri"/>
        <family val="2"/>
        <scheme val="minor"/>
      </rPr>
      <t>Enhancement Activities</t>
    </r>
    <r>
      <rPr>
        <sz val="12"/>
        <color theme="1"/>
        <rFont val="Calibri"/>
        <family val="2"/>
        <scheme val="minor"/>
      </rPr>
      <t xml:space="preserve">
Enhancement Activities are in addition to regular After School classroom instruction. These activities are opportunities for students to practice their English and learn new skills. Enhancement Activities include Opening and Closing Ceremonies, Computer or Technology instruction, experiential learning activities that focus on U.S. Culture and Values, Professional Development, or Community Service.  </t>
    </r>
  </si>
  <si>
    <t xml:space="preserve">1. For the duration of the program, how many total hours of Enhancement Activities will each student receive? </t>
  </si>
  <si>
    <t>2. For Opening and Closing Ceremonies, does the applicant organization plan to coordinate the events with the U.S. Embassy/Consulate?</t>
  </si>
  <si>
    <r>
      <t xml:space="preserve">If </t>
    </r>
    <r>
      <rPr>
        <b/>
        <sz val="12"/>
        <color rgb="FFC00000"/>
        <rFont val="Calibri"/>
        <family val="2"/>
        <scheme val="minor"/>
      </rPr>
      <t>"No"</t>
    </r>
    <r>
      <rPr>
        <b/>
        <sz val="12"/>
        <rFont val="Calibri"/>
        <family val="2"/>
        <scheme val="minor"/>
      </rPr>
      <t>, please describe how the Opening and Closing Ceremonies will be organized.</t>
    </r>
  </si>
  <si>
    <t>3. Describe who will be invited to the Opening and Closing Ceremonies, besides American representatives from the U.S. Embassy/Consulate. If any government officials will be in attendance, please confirm that no compensation will be issued to these individuals.</t>
  </si>
  <si>
    <t>Q5.1</t>
  </si>
  <si>
    <t>Q5.2</t>
  </si>
  <si>
    <r>
      <t xml:space="preserve">4. Access Programs should invite Americans to come and speak with Access students. Describe the plan for including American speakers into the proposed Access Program.
     </t>
    </r>
    <r>
      <rPr>
        <b/>
        <i/>
        <sz val="12"/>
        <rFont val="Calibri"/>
        <family val="2"/>
        <scheme val="minor"/>
      </rPr>
      <t>Include:</t>
    </r>
    <r>
      <rPr>
        <i/>
        <sz val="12"/>
        <rFont val="Calibri"/>
        <family val="2"/>
        <scheme val="minor"/>
      </rPr>
      <t xml:space="preserve">
     - The type of Americans who will be invited. (Example: U.S. Embassy/Consulate representatives, English Language Fellows, Peace Corps Volunteers, etc.)
     - The frequency of visits to the program by an American.</t>
    </r>
    <r>
      <rPr>
        <b/>
        <sz val="12"/>
        <rFont val="Calibri"/>
        <family val="2"/>
        <scheme val="minor"/>
      </rPr>
      <t xml:space="preserve"> </t>
    </r>
  </si>
  <si>
    <t>Q5.3</t>
  </si>
  <si>
    <t>Q5.4</t>
  </si>
  <si>
    <t>5. Describe the proposed learning topics, skills, and types of activities per category and how the proposed activities contribute to Access Goals, as defined in the Access Requirements tab.</t>
  </si>
  <si>
    <t>Computer/Technology Instruction</t>
  </si>
  <si>
    <t>U.S. Culture &amp; Values</t>
  </si>
  <si>
    <t>Personal Development</t>
  </si>
  <si>
    <t>Q10.1</t>
  </si>
  <si>
    <t>Service-Learning (Community Service)</t>
  </si>
  <si>
    <t>Q10.2</t>
  </si>
  <si>
    <t>6. Will any of the proposed activities be field trips that require travel away from the After School Site location?</t>
  </si>
  <si>
    <r>
      <t>If "</t>
    </r>
    <r>
      <rPr>
        <b/>
        <i/>
        <sz val="12"/>
        <color rgb="FFC00000"/>
        <rFont val="Calibri"/>
        <family val="2"/>
        <scheme val="minor"/>
      </rPr>
      <t>Yes</t>
    </r>
    <r>
      <rPr>
        <b/>
        <i/>
        <sz val="12"/>
        <color theme="1"/>
        <rFont val="Calibri"/>
        <family val="2"/>
        <scheme val="minor"/>
      </rPr>
      <t>", please answer the questions below.</t>
    </r>
  </si>
  <si>
    <t>7. Enter the estimated number of field trips for all students.</t>
  </si>
  <si>
    <t>8. Enter the estimated number of field trips for all students that will require an overnight stay?</t>
  </si>
  <si>
    <t>9. If there are field trips that require an overnight stay, please describe the type of accommodation that will be provided for the students and teachers.</t>
  </si>
  <si>
    <t>10. Will any of the field trips be outside of the city or town where the regular After School Instruction program is located?</t>
  </si>
  <si>
    <r>
      <t>If "</t>
    </r>
    <r>
      <rPr>
        <b/>
        <i/>
        <sz val="12"/>
        <color rgb="FFC00000"/>
        <rFont val="Calibri"/>
        <family val="2"/>
        <scheme val="minor"/>
      </rPr>
      <t>Yes</t>
    </r>
    <r>
      <rPr>
        <b/>
        <sz val="12"/>
        <color theme="1"/>
        <rFont val="Calibri"/>
        <family val="2"/>
        <scheme val="minor"/>
      </rPr>
      <t xml:space="preserve">", describe the travel/medical insurance plans for all field trips/excursions outside of the city or town where the regular After School site is located. Coverage may include national insurance, Provider-held insurance that covers student travel, or insurance policies to be purchased for specific trips. </t>
    </r>
  </si>
  <si>
    <r>
      <t xml:space="preserve">11. Describe how the applicant organization will address travel and medical emergencies.
</t>
    </r>
    <r>
      <rPr>
        <b/>
        <sz val="12"/>
        <color rgb="FFC00000"/>
        <rFont val="Calibri"/>
        <family val="2"/>
        <scheme val="minor"/>
      </rPr>
      <t xml:space="preserve">      NOTE: </t>
    </r>
    <r>
      <rPr>
        <sz val="12"/>
        <color theme="1"/>
        <rFont val="Calibri"/>
        <family val="2"/>
        <scheme val="minor"/>
      </rPr>
      <t>ECA's priority is the safety and security of participants. It is recommended to have a basic plan for addressing travel and medical emergencies for any off-site or   
                 overnight trips. This could include a nearby hospital, a chaperone trained in first aid or emergency medical treatment, services provided by camp or other 
                 accommodation venue, etc.</t>
    </r>
  </si>
  <si>
    <r>
      <t xml:space="preserve">12. Describe the adults who will accompany each group of students.
</t>
    </r>
    <r>
      <rPr>
        <b/>
        <i/>
        <sz val="12"/>
        <color theme="1"/>
        <rFont val="Calibri"/>
        <family val="2"/>
        <scheme val="minor"/>
      </rPr>
      <t xml:space="preserve">     Include:</t>
    </r>
    <r>
      <rPr>
        <b/>
        <sz val="12"/>
        <color theme="1"/>
        <rFont val="Calibri"/>
        <family val="2"/>
        <scheme val="minor"/>
      </rPr>
      <t xml:space="preserve">
     </t>
    </r>
    <r>
      <rPr>
        <i/>
        <sz val="12"/>
        <color theme="1"/>
        <rFont val="Calibri"/>
        <family val="2"/>
        <scheme val="minor"/>
      </rPr>
      <t>- The type of adult(s). (Example: Teacher, Parent/Guardian, etc.) 
     - The number of adult(s) who will accompany each group of students.</t>
    </r>
    <r>
      <rPr>
        <b/>
        <sz val="12"/>
        <color theme="1"/>
        <rFont val="Calibri"/>
        <family val="2"/>
        <scheme val="minor"/>
      </rPr>
      <t xml:space="preserve">
  </t>
    </r>
    <r>
      <rPr>
        <b/>
        <sz val="12"/>
        <color rgb="FFC00000"/>
        <rFont val="Calibri"/>
        <family val="2"/>
        <scheme val="minor"/>
      </rPr>
      <t xml:space="preserve">   NOTE: </t>
    </r>
    <r>
      <rPr>
        <b/>
        <sz val="12"/>
        <color theme="1"/>
        <rFont val="Calibri"/>
        <family val="2"/>
        <scheme val="minor"/>
      </rPr>
      <t>ECA requires a minimum of 1 adult per 10 students.</t>
    </r>
  </si>
  <si>
    <t>PROPOSED INTENSIVE SESSION PROGRAM INFORMATION</t>
  </si>
  <si>
    <t xml:space="preserve"> In the cells highlighted in yellow, complete the table below with information about the proposed Intensive Session(s).</t>
  </si>
  <si>
    <t>Intensive Session</t>
  </si>
  <si>
    <t>Intensive Sessions should be held at times when students are not normally in school, such as a winter or summer break, and are often 1-4 week long events. In Intensive Sessions, students attend the program between 3 to 8 hours per day, for multiple consecutive days. Additionally, Intensive Sessions may be held in the same location as the After School program, in a different location other than the After School program, or a combination of both locations.</t>
  </si>
  <si>
    <t>1. Does the proposed Access Program include planned Intensive Sessions?</t>
  </si>
  <si>
    <r>
      <t xml:space="preserve">If </t>
    </r>
    <r>
      <rPr>
        <b/>
        <i/>
        <sz val="12"/>
        <color rgb="FFC00000"/>
        <rFont val="Calibri"/>
        <family val="2"/>
        <scheme val="minor"/>
      </rPr>
      <t>"Yes"</t>
    </r>
    <r>
      <rPr>
        <b/>
        <i/>
        <sz val="12"/>
        <color theme="1"/>
        <rFont val="Calibri"/>
        <family val="2"/>
        <scheme val="minor"/>
      </rPr>
      <t>, please answer the questions and table listed below.</t>
    </r>
  </si>
  <si>
    <t>2. For the duration of the program, how many total hours of Intensive Session Instruction will each student receive?</t>
  </si>
  <si>
    <r>
      <t xml:space="preserve">3. Describe the intensive session(s) that will be conducted during the program. 
</t>
    </r>
    <r>
      <rPr>
        <sz val="12"/>
        <rFont val="Calibri"/>
        <family val="2"/>
        <scheme val="minor"/>
      </rPr>
      <t xml:space="preserve">     - Include information about the language goals, how you will prepare students linguistically for the activity, and what are the follow-up activities to cement new knowledge.</t>
    </r>
  </si>
  <si>
    <r>
      <t>4. Explain how these Intensive Sessions will contribute to Access Goals, as defined on the Access Requirements tab</t>
    </r>
    <r>
      <rPr>
        <sz val="12"/>
        <rFont val="Calibri"/>
        <family val="2"/>
        <scheme val="minor"/>
      </rPr>
      <t xml:space="preserve"> (</t>
    </r>
    <r>
      <rPr>
        <i/>
        <sz val="12"/>
        <rFont val="Calibri"/>
        <family val="2"/>
        <scheme val="minor"/>
      </rPr>
      <t>Cell B8</t>
    </r>
    <r>
      <rPr>
        <sz val="12"/>
        <rFont val="Calibri"/>
        <family val="2"/>
        <scheme val="minor"/>
      </rPr>
      <t>)</t>
    </r>
    <r>
      <rPr>
        <b/>
        <sz val="12"/>
        <rFont val="Calibri"/>
        <family val="2"/>
        <scheme val="minor"/>
      </rPr>
      <t>.</t>
    </r>
  </si>
  <si>
    <r>
      <t xml:space="preserve">5. Describe the adults who will accompany each group of students for the proposed Intensive Sessions.
</t>
    </r>
    <r>
      <rPr>
        <b/>
        <i/>
        <sz val="12"/>
        <color theme="1"/>
        <rFont val="Calibri"/>
        <family val="2"/>
        <scheme val="minor"/>
      </rPr>
      <t xml:space="preserve">     Include: 
      -</t>
    </r>
    <r>
      <rPr>
        <i/>
        <sz val="12"/>
        <color theme="1"/>
        <rFont val="Calibri"/>
        <family val="2"/>
        <scheme val="minor"/>
      </rPr>
      <t>The type of adult(s). (Example: Teacher, Parent/Guardian, etc.) 
      -The number of adult(s) who will accompany each group of students.</t>
    </r>
    <r>
      <rPr>
        <b/>
        <sz val="12"/>
        <color theme="1"/>
        <rFont val="Calibri"/>
        <family val="2"/>
        <scheme val="minor"/>
      </rPr>
      <t xml:space="preserve">
</t>
    </r>
    <r>
      <rPr>
        <b/>
        <sz val="12"/>
        <color rgb="FFC00000"/>
        <rFont val="Calibri"/>
        <family val="2"/>
        <scheme val="minor"/>
      </rPr>
      <t xml:space="preserve">     NOTE: </t>
    </r>
    <r>
      <rPr>
        <b/>
        <sz val="12"/>
        <color theme="1"/>
        <rFont val="Calibri"/>
        <family val="2"/>
        <scheme val="minor"/>
      </rPr>
      <t>ECA requires a minimum of 1 adult per 10 students.</t>
    </r>
  </si>
  <si>
    <t>6. Will any of the proposed Intensive Sessions require travel?</t>
  </si>
  <si>
    <t>Intensive Session Questions</t>
  </si>
  <si>
    <t>7. Enter the estimated number of Intensive Sessions that will require travel?</t>
  </si>
  <si>
    <t>8. Enter the estimated number of Intensive Sessions that will require an overnight stay?</t>
  </si>
  <si>
    <t>9. Please describe the type of accommodation that will be provided for the students and teachers.</t>
  </si>
  <si>
    <t>10. Will any of the travel for the Intensives Sessions be outside of the city or town where the regular After School Instruction program is located?</t>
  </si>
  <si>
    <r>
      <t>If "</t>
    </r>
    <r>
      <rPr>
        <b/>
        <i/>
        <sz val="12"/>
        <color rgb="FFC00000"/>
        <rFont val="Calibri"/>
        <family val="2"/>
        <scheme val="minor"/>
      </rPr>
      <t>Yes</t>
    </r>
    <r>
      <rPr>
        <b/>
        <i/>
        <sz val="12"/>
        <color theme="1"/>
        <rFont val="Calibri"/>
        <family val="2"/>
        <scheme val="minor"/>
      </rPr>
      <t>", describe the travel/medical insurance plans for all travel/excursions outside of the city or town where the regular After School site is located. Coverage may include national insurance, Provider-held insurance that covers student travel, or insurance policies to be purchased for specific trips.</t>
    </r>
  </si>
  <si>
    <r>
      <t>11. Describe how the applicant organization will address travel and medical emergencies.</t>
    </r>
    <r>
      <rPr>
        <sz val="12"/>
        <color theme="1"/>
        <rFont val="Calibri"/>
        <family val="2"/>
        <scheme val="minor"/>
      </rPr>
      <t xml:space="preserve">
ECA's priority is the safety and security of participants. It is recommended to have a basic plan for addressing travel and medical emergencies for any off-site or overnight trips. This could include a nearby hospital, a chaperone trained in first aid or emergency medical treatment, services provided by camp or other accommodation venue, etc.</t>
    </r>
  </si>
  <si>
    <t>Intensive Sessions Table</t>
  </si>
  <si>
    <t>SUMMARY TABLE</t>
  </si>
  <si>
    <t>Number of Intensive Sessions:</t>
  </si>
  <si>
    <t>Number of Days of Intensive Sessions:</t>
  </si>
  <si>
    <r>
      <t xml:space="preserve">Total Intensive Session Hours:
</t>
    </r>
    <r>
      <rPr>
        <i/>
        <sz val="10"/>
        <color theme="1"/>
        <rFont val="Calibri"/>
        <family val="2"/>
        <scheme val="minor"/>
      </rPr>
      <t>(Sum of Total Intensive Instruction Per Session)</t>
    </r>
  </si>
  <si>
    <t>The Summary Table will update based on information entered below.</t>
  </si>
  <si>
    <r>
      <t xml:space="preserve">Intensive Session Dates
</t>
    </r>
    <r>
      <rPr>
        <i/>
        <sz val="11"/>
        <color theme="1"/>
        <rFont val="Calibri"/>
        <family val="2"/>
        <scheme val="minor"/>
      </rPr>
      <t>(include month and year)</t>
    </r>
  </si>
  <si>
    <t>Which After School Site will participate in this Intensive Session</t>
  </si>
  <si>
    <t>Location</t>
  </si>
  <si>
    <t xml:space="preserve">Number of Days of Session </t>
  </si>
  <si>
    <r>
      <t xml:space="preserve">Number of Hours per Day 
</t>
    </r>
    <r>
      <rPr>
        <i/>
        <sz val="11"/>
        <color theme="1"/>
        <rFont val="Calibri"/>
        <family val="2"/>
        <scheme val="minor"/>
      </rPr>
      <t>(Max: 8 hours)</t>
    </r>
  </si>
  <si>
    <t>Total Intensive Instruction Per Session</t>
  </si>
  <si>
    <r>
      <t xml:space="preserve">What is the primary or base location of the Intensive Session
</t>
    </r>
    <r>
      <rPr>
        <i/>
        <sz val="10"/>
        <color theme="1"/>
        <rFont val="Calibri"/>
        <family val="2"/>
        <scheme val="minor"/>
      </rPr>
      <t>(Choose from the drop down menu)</t>
    </r>
  </si>
  <si>
    <t>City/Town</t>
  </si>
  <si>
    <t>Facility, Institution, Recreation Center</t>
  </si>
  <si>
    <t>May 2020 - June 2020</t>
  </si>
  <si>
    <t>After School Site 1</t>
  </si>
  <si>
    <t>Held at an After School Site</t>
  </si>
  <si>
    <t>Miami</t>
  </si>
  <si>
    <t>Clear Lake Center</t>
  </si>
  <si>
    <t xml:space="preserve">Held at an After School Site </t>
  </si>
  <si>
    <t>Held at a different location</t>
  </si>
  <si>
    <t>Held at both an After School Site and a differ</t>
  </si>
  <si>
    <t>Intensive Session Table</t>
  </si>
  <si>
    <r>
      <t xml:space="preserve">ACCESS PROGRAM PROPOSAL NARRATIVE SUMMARY
</t>
    </r>
    <r>
      <rPr>
        <i/>
        <sz val="12"/>
        <color theme="0"/>
        <rFont val="Calibri"/>
        <family val="2"/>
        <scheme val="minor"/>
      </rPr>
      <t>Program information will populate automatically with the information entered throughout the proposal application.</t>
    </r>
  </si>
  <si>
    <t>Applicant Organization:</t>
  </si>
  <si>
    <t>Country:</t>
  </si>
  <si>
    <t>Summary</t>
  </si>
  <si>
    <t>Enter the total award amount, 
as shown in the Cost Proposal Budget:</t>
  </si>
  <si>
    <t>USD</t>
  </si>
  <si>
    <t>Cost per Student:</t>
  </si>
  <si>
    <t>Program Dates</t>
  </si>
  <si>
    <t>Total Hours Per Student</t>
  </si>
  <si>
    <t xml:space="preserve">Agreement Start Date: </t>
  </si>
  <si>
    <t>After School Instruction Hours:</t>
  </si>
  <si>
    <t xml:space="preserve">Instruction Start Date: </t>
  </si>
  <si>
    <t>Enhancement Activities Hours:</t>
  </si>
  <si>
    <t xml:space="preserve">Instruction End Date: </t>
  </si>
  <si>
    <t>Intensive Session Hours:</t>
  </si>
  <si>
    <t xml:space="preserve">Agreement End Date: </t>
  </si>
  <si>
    <t>Total Hours to be Received per Student:</t>
  </si>
  <si>
    <t>Agreement Duration:</t>
  </si>
  <si>
    <t>Program Totals</t>
  </si>
  <si>
    <r>
      <t xml:space="preserve">Total Program Hours to be Delivered
</t>
    </r>
    <r>
      <rPr>
        <i/>
        <sz val="11"/>
        <color theme="1"/>
        <rFont val="Calibri"/>
        <family val="2"/>
        <scheme val="minor"/>
      </rPr>
      <t>(Hours Per Student x Total Number of After School Groups)</t>
    </r>
  </si>
  <si>
    <t>Number of Approved Students:</t>
  </si>
  <si>
    <t>Number of After School Sites:</t>
  </si>
  <si>
    <t>Number of After School Groups:</t>
  </si>
  <si>
    <t>Total Program Hours to be Delivered:</t>
  </si>
  <si>
    <t>FOR U.S. EMBASSY/CONSULATE
AND REGIONAL ENGLISH LANGUAGE OFFICER (RELO)</t>
  </si>
  <si>
    <t>INSTRUCTIONS:</t>
  </si>
  <si>
    <r>
      <rPr>
        <b/>
        <sz val="12"/>
        <rFont val="Calibri"/>
        <family val="2"/>
        <scheme val="minor"/>
      </rPr>
      <t xml:space="preserve">U.S. Embassy/Consulate: </t>
    </r>
    <r>
      <rPr>
        <sz val="12"/>
        <rFont val="Calibri"/>
        <family val="2"/>
        <scheme val="minor"/>
      </rPr>
      <t xml:space="preserve">Complete the questions designated for Post and the Proposal Authorization before submitting the document to the designated RELO.
</t>
    </r>
    <r>
      <rPr>
        <b/>
        <sz val="12"/>
        <rFont val="Calibri"/>
        <family val="2"/>
        <scheme val="minor"/>
      </rPr>
      <t>RELO</t>
    </r>
    <r>
      <rPr>
        <sz val="12"/>
        <rFont val="Calibri"/>
        <family val="2"/>
        <scheme val="minor"/>
      </rPr>
      <t>: Review the proposal document and complete the Proposal Authorization before submitting the document to FHI 360 and ECA.</t>
    </r>
  </si>
  <si>
    <t>Step 1: Questions for U.S. Embassy/Consulate Only</t>
  </si>
  <si>
    <t>Selection Process</t>
  </si>
  <si>
    <t>1. Using the drop down menu, describe how Post selected this Provider for an Access Program.</t>
  </si>
  <si>
    <r>
      <rPr>
        <b/>
        <sz val="11"/>
        <color rgb="FFC00000"/>
        <rFont val="Calibri"/>
        <family val="2"/>
      </rPr>
      <t>Full and Open Competition</t>
    </r>
    <r>
      <rPr>
        <sz val="11"/>
        <color rgb="FFC00000"/>
        <rFont val="Calibri"/>
        <family val="2"/>
      </rPr>
      <t xml:space="preserve"> 
</t>
    </r>
    <r>
      <rPr>
        <i/>
        <sz val="11"/>
        <color rgb="FFC00000"/>
        <rFont val="Calibri"/>
        <family val="2"/>
      </rPr>
      <t>(announced publicly through a call for proposals and selected by a panel)</t>
    </r>
  </si>
  <si>
    <r>
      <rPr>
        <b/>
        <sz val="11"/>
        <color rgb="FFC00000"/>
        <rFont val="Calibri"/>
        <family val="2"/>
      </rPr>
      <t xml:space="preserve">Limited Competition </t>
    </r>
    <r>
      <rPr>
        <sz val="11"/>
        <color rgb="FFC00000"/>
        <rFont val="Calibri"/>
        <family val="2"/>
      </rPr>
      <t xml:space="preserve">
</t>
    </r>
    <r>
      <rPr>
        <i/>
        <sz val="11"/>
        <color rgb="FFC00000"/>
        <rFont val="Calibri"/>
        <family val="2"/>
      </rPr>
      <t>(with number of Post-identified providers submitted proposals and selected by panel)</t>
    </r>
  </si>
  <si>
    <t>Q4 Other</t>
  </si>
  <si>
    <t>2. Was the current Public Affairs Officer/Cultural Affairs Officer actively involved in the selection of this applicant organization?</t>
  </si>
  <si>
    <r>
      <rPr>
        <b/>
        <sz val="11"/>
        <color rgb="FFC00000"/>
        <rFont val="Calibri"/>
        <family val="2"/>
      </rPr>
      <t xml:space="preserve">Sole-sourced </t>
    </r>
    <r>
      <rPr>
        <sz val="11"/>
        <color rgb="FFC00000"/>
        <rFont val="Calibri"/>
        <family val="2"/>
      </rPr>
      <t xml:space="preserve">
</t>
    </r>
    <r>
      <rPr>
        <i/>
        <sz val="11"/>
        <color rgb="FFC00000"/>
        <rFont val="Calibri"/>
        <family val="2"/>
      </rPr>
      <t>(specific Access providers selected by Post)</t>
    </r>
  </si>
  <si>
    <t>Questions for Post Only</t>
  </si>
  <si>
    <t>3. Did Post consult with the RELO before they selected this applicant organization for an Access Program?</t>
  </si>
  <si>
    <t>U.S. Embassy/Consulate Goals</t>
  </si>
  <si>
    <t>4. What are Post's primary goals for this Access Program?  Mark "X" to all that apply.</t>
  </si>
  <si>
    <t>Reach Key Populations</t>
  </si>
  <si>
    <t>Youth Empowerment/Youth Leadership</t>
  </si>
  <si>
    <t>X</t>
  </si>
  <si>
    <t>Reach Key Regions</t>
  </si>
  <si>
    <t>Female Empowerment</t>
  </si>
  <si>
    <t>Foster Positive U.S. Relations</t>
  </si>
  <si>
    <t>Socio-Economic Development</t>
  </si>
  <si>
    <t>Link to U.S. Exchange Opportunities</t>
  </si>
  <si>
    <t>Teacher Development</t>
  </si>
  <si>
    <t>Promote U.S. Culture and Values</t>
  </si>
  <si>
    <t>Economic Development</t>
  </si>
  <si>
    <t>Promote Democratic Values</t>
  </si>
  <si>
    <t>Workforce Development</t>
  </si>
  <si>
    <t>Promote Racial and/or Religions Tolerance</t>
  </si>
  <si>
    <t>Counter Violent Extremism</t>
  </si>
  <si>
    <t>If "Other", list goal.</t>
  </si>
  <si>
    <t>Proposal Authorizations from U.S. Embassy/Consulate and RELO</t>
  </si>
  <si>
    <t>Post Approval</t>
  </si>
  <si>
    <t>Step 2: 
U.S. Embassy/Consulate's Proposal Authorization</t>
  </si>
  <si>
    <t>Step 3: 
RELO's Proposal Authorization</t>
  </si>
  <si>
    <t>Post Approval "Other"</t>
  </si>
  <si>
    <t>RELO Approval</t>
  </si>
  <si>
    <t>Mandatory Requirements for Post</t>
  </si>
  <si>
    <r>
      <t xml:space="preserve">RELO Comments 
</t>
    </r>
    <r>
      <rPr>
        <i/>
        <sz val="12"/>
        <color theme="1"/>
        <rFont val="Calibri"/>
        <family val="2"/>
        <scheme val="minor"/>
      </rPr>
      <t>(Optional)</t>
    </r>
  </si>
  <si>
    <t>1. Collect, review, and approve proposals, reports, and alumni data for all Access programming for this provider.</t>
  </si>
  <si>
    <t xml:space="preserve">2. Approve the selection of participants for this program. </t>
  </si>
  <si>
    <t>3. Ensure Post participation in at least one enhancement activity.</t>
  </si>
  <si>
    <t>4. Monitor and oversee this local Access Program.</t>
  </si>
  <si>
    <t>5. Conduct at least one site visit to this program each year and submit completed site visit checklist or other evaluation documents to RELO and ECA.</t>
  </si>
  <si>
    <t>6. Provide certificates signed by the U.S. Ambassador or other U.S. Embassy/Consulate Officer to the students at the beginning and end of the Access Program.</t>
  </si>
  <si>
    <t>I confirm that the U.S. Embassy/Consulate listed below commits to fulfill 
the Mandatory Requirements for Post.</t>
  </si>
  <si>
    <t xml:space="preserve">I confirm that this proposal is complete and 
the outlined program has been reviewed and approved. </t>
  </si>
  <si>
    <t>RELO Region</t>
  </si>
  <si>
    <t>"Other" U.S. Embassy/Consulate</t>
  </si>
  <si>
    <r>
      <t xml:space="preserve">Post Representative Authorized to Approve this Proposal 
</t>
    </r>
    <r>
      <rPr>
        <i/>
        <sz val="12"/>
        <color theme="1"/>
        <rFont val="Calibri"/>
        <family val="2"/>
        <scheme val="minor"/>
      </rPr>
      <t>(American Officer's Name)</t>
    </r>
  </si>
  <si>
    <t xml:space="preserve">Name of RELO Approving this Proposal </t>
  </si>
  <si>
    <t>Regional English Langue Officer</t>
  </si>
  <si>
    <t>"Other" Job Title:</t>
  </si>
  <si>
    <t>Approved</t>
  </si>
  <si>
    <t>Proposal Approval:</t>
  </si>
  <si>
    <t>Date of Approval:</t>
  </si>
  <si>
    <t>MM/DD/YYYY</t>
  </si>
  <si>
    <t>Acting Cultural Affairs Officer (A/CAO)</t>
  </si>
  <si>
    <t>Acting Public Affairs Officer (A/PAO)</t>
  </si>
  <si>
    <t>Assistant Cultural Affairs Officer (ACAO)</t>
  </si>
  <si>
    <t>Cultural Affairs Officer</t>
  </si>
  <si>
    <t>Assistant Public Affairs Officer</t>
  </si>
  <si>
    <t>Deputy Chief of Mission</t>
  </si>
  <si>
    <t>Consul General</t>
  </si>
  <si>
    <t xml:space="preserve">Deputy Cultural Affairs Officer </t>
  </si>
  <si>
    <t>Consular Chief</t>
  </si>
  <si>
    <t>Public Affairs Officer</t>
  </si>
  <si>
    <t>Cultural Affairs Assistant</t>
  </si>
  <si>
    <t>Public Diplomacy Officer</t>
  </si>
  <si>
    <t>Information Officer</t>
  </si>
  <si>
    <t>Public Affairs Counselor</t>
  </si>
  <si>
    <t>Public Diplomacy Associate</t>
  </si>
  <si>
    <t>Regional English Language Officer</t>
  </si>
  <si>
    <t>Regional English Language Officer Assistant</t>
  </si>
  <si>
    <t>City</t>
  </si>
  <si>
    <t>Country</t>
  </si>
  <si>
    <t>Abidjan</t>
  </si>
  <si>
    <t>Côte d’Ivoire</t>
  </si>
  <si>
    <t>Abu Dhabi</t>
  </si>
  <si>
    <t>United Arab Emirates</t>
  </si>
  <si>
    <t>Abuja</t>
  </si>
  <si>
    <t>Nigeria</t>
  </si>
  <si>
    <t>Accra</t>
  </si>
  <si>
    <t>Ghana</t>
  </si>
  <si>
    <t>Addis Ababa</t>
  </si>
  <si>
    <t>Ethiopia</t>
  </si>
  <si>
    <t>Algiers</t>
  </si>
  <si>
    <t>Algeria</t>
  </si>
  <si>
    <t>Almaty</t>
  </si>
  <si>
    <t>Kazakhstan</t>
  </si>
  <si>
    <t>Amman</t>
  </si>
  <si>
    <t>Jordan</t>
  </si>
  <si>
    <t>Ankara</t>
  </si>
  <si>
    <t>Turkey</t>
  </si>
  <si>
    <t>Antananarivo</t>
  </si>
  <si>
    <t>Comoros</t>
  </si>
  <si>
    <t>Madagascar</t>
  </si>
  <si>
    <t>Apia</t>
  </si>
  <si>
    <t>Samoa</t>
  </si>
  <si>
    <t>Ashgabat</t>
  </si>
  <si>
    <t>Turkmenistan</t>
  </si>
  <si>
    <t>Asmara</t>
  </si>
  <si>
    <t>Eritrea</t>
  </si>
  <si>
    <t>Astana</t>
  </si>
  <si>
    <t>Asunción</t>
  </si>
  <si>
    <t>Paraguay</t>
  </si>
  <si>
    <t>Baghdad</t>
  </si>
  <si>
    <t>Iraq</t>
  </si>
  <si>
    <t>Baku</t>
  </si>
  <si>
    <t>Azerbaijan</t>
  </si>
  <si>
    <t>Bamako</t>
  </si>
  <si>
    <t>Mali</t>
  </si>
  <si>
    <t>Bangkok</t>
  </si>
  <si>
    <t>Thailand</t>
  </si>
  <si>
    <t>Bangui</t>
  </si>
  <si>
    <t>Central African Republic</t>
  </si>
  <si>
    <t>Banjul</t>
  </si>
  <si>
    <t>The Gambia</t>
  </si>
  <si>
    <t>Beijing</t>
  </si>
  <si>
    <t>China</t>
  </si>
  <si>
    <t>Beirut</t>
  </si>
  <si>
    <t>Lebanon</t>
  </si>
  <si>
    <t>Belgrade</t>
  </si>
  <si>
    <t>Serbia</t>
  </si>
  <si>
    <t>Belmopan</t>
  </si>
  <si>
    <t>Belize</t>
  </si>
  <si>
    <t>Belo Horizonte</t>
  </si>
  <si>
    <t>Brazil</t>
  </si>
  <si>
    <t>Berlin</t>
  </si>
  <si>
    <t>Germany</t>
  </si>
  <si>
    <t>Bishkek</t>
  </si>
  <si>
    <t>Kyrgyzstan</t>
  </si>
  <si>
    <t>Bogotá</t>
  </si>
  <si>
    <t>Colombia</t>
  </si>
  <si>
    <t>Brasilia</t>
  </si>
  <si>
    <t>Brazzaville</t>
  </si>
  <si>
    <t>Republic Of Congo</t>
  </si>
  <si>
    <t>Brussels</t>
  </si>
  <si>
    <t>Belgium</t>
  </si>
  <si>
    <t>Bucharest</t>
  </si>
  <si>
    <t>Romania</t>
  </si>
  <si>
    <t>Budapest</t>
  </si>
  <si>
    <t>Hungary</t>
  </si>
  <si>
    <t>Buenos Aires</t>
  </si>
  <si>
    <t>Argentina</t>
  </si>
  <si>
    <t>Bujumbura</t>
  </si>
  <si>
    <t>Burundi</t>
  </si>
  <si>
    <t>Cairo</t>
  </si>
  <si>
    <t>Egypt</t>
  </si>
  <si>
    <t>Caracas</t>
  </si>
  <si>
    <t>Venezuela</t>
  </si>
  <si>
    <t>Chengdu</t>
  </si>
  <si>
    <t>Chennai</t>
  </si>
  <si>
    <t>India</t>
  </si>
  <si>
    <t>Chisinau</t>
  </si>
  <si>
    <t>Moldova</t>
  </si>
  <si>
    <t>Ciudad Juárez</t>
  </si>
  <si>
    <t>Mexico</t>
  </si>
  <si>
    <t>Colombo</t>
  </si>
  <si>
    <t>Sri Lanka</t>
  </si>
  <si>
    <t>Conakry</t>
  </si>
  <si>
    <t>Guinea</t>
  </si>
  <si>
    <t>Cotonou</t>
  </si>
  <si>
    <t>Benin</t>
  </si>
  <si>
    <t>Dakar</t>
  </si>
  <si>
    <t>Guinea-Bissau</t>
  </si>
  <si>
    <t>Senegal</t>
  </si>
  <si>
    <t>Damascus</t>
  </si>
  <si>
    <t>Syria</t>
  </si>
  <si>
    <t>Dar es Salaam</t>
  </si>
  <si>
    <t>Tanzania</t>
  </si>
  <si>
    <t>Dhaka</t>
  </si>
  <si>
    <t>Bangladesh</t>
  </si>
  <si>
    <t>Dili</t>
  </si>
  <si>
    <t>Timor-Leste</t>
  </si>
  <si>
    <t>Djibouti</t>
  </si>
  <si>
    <t>Doha</t>
  </si>
  <si>
    <t>Qatar</t>
  </si>
  <si>
    <t>Dushanbe</t>
  </si>
  <si>
    <t>Tajikistan</t>
  </si>
  <si>
    <t>Freetown</t>
  </si>
  <si>
    <t>Sierra-Leone</t>
  </si>
  <si>
    <t>Gaborone</t>
  </si>
  <si>
    <t>Botswana</t>
  </si>
  <si>
    <t>Guadalajara</t>
  </si>
  <si>
    <t>Guangzhou</t>
  </si>
  <si>
    <t>Guatemala City</t>
  </si>
  <si>
    <t>Guatemala</t>
  </si>
  <si>
    <t>Hanoi</t>
  </si>
  <si>
    <t>Vietnam</t>
  </si>
  <si>
    <t>Harare</t>
  </si>
  <si>
    <t>Zimbabwe</t>
  </si>
  <si>
    <t>Havana</t>
  </si>
  <si>
    <t>Cuba</t>
  </si>
  <si>
    <t>Hermosillo</t>
  </si>
  <si>
    <t>Ho Chi Minh City</t>
  </si>
  <si>
    <t>Hyderabad</t>
  </si>
  <si>
    <t>Islamabad</t>
  </si>
  <si>
    <t>Pakistan</t>
  </si>
  <si>
    <t>Jakarta</t>
  </si>
  <si>
    <t>Indonesia</t>
  </si>
  <si>
    <t>Jerusalem</t>
  </si>
  <si>
    <t>West Bank And Gaza</t>
  </si>
  <si>
    <t>Israel</t>
  </si>
  <si>
    <t>Juba</t>
  </si>
  <si>
    <t>South Sudan</t>
  </si>
  <si>
    <t>Kabul</t>
  </si>
  <si>
    <t>Afghanistan</t>
  </si>
  <si>
    <t>Kampala</t>
  </si>
  <si>
    <t>Uganda</t>
  </si>
  <si>
    <t>Karachi</t>
  </si>
  <si>
    <t>Kathmandu</t>
  </si>
  <si>
    <t>Nepal</t>
  </si>
  <si>
    <t>Khartoum</t>
  </si>
  <si>
    <t>Sudan</t>
  </si>
  <si>
    <t>Kigali</t>
  </si>
  <si>
    <t>Rwanda</t>
  </si>
  <si>
    <t>Kinshasa</t>
  </si>
  <si>
    <t>Democratic Republic Of Congo</t>
  </si>
  <si>
    <t>Kolkata</t>
  </si>
  <si>
    <t>Kuala Lumpur</t>
  </si>
  <si>
    <t>Malaysia</t>
  </si>
  <si>
    <t>Kuwait City</t>
  </si>
  <si>
    <t>Kuwait</t>
  </si>
  <si>
    <t>Kyiv</t>
  </si>
  <si>
    <t>Ukraine</t>
  </si>
  <si>
    <t>La Paz</t>
  </si>
  <si>
    <t>Bolivia</t>
  </si>
  <si>
    <t>Lahore</t>
  </si>
  <si>
    <t>Libreville</t>
  </si>
  <si>
    <t>Sao Tome &amp; Principe</t>
  </si>
  <si>
    <t>Gabon</t>
  </si>
  <si>
    <t>Lilongwe</t>
  </si>
  <si>
    <t>Malawi</t>
  </si>
  <si>
    <t>Lima</t>
  </si>
  <si>
    <t>Peru</t>
  </si>
  <si>
    <t>Lomé</t>
  </si>
  <si>
    <t>Togo</t>
  </si>
  <si>
    <t>Luanda</t>
  </si>
  <si>
    <t>Angola</t>
  </si>
  <si>
    <t>Lusaka</t>
  </si>
  <si>
    <t>Zambia</t>
  </si>
  <si>
    <t>Madrid</t>
  </si>
  <si>
    <t>Spain</t>
  </si>
  <si>
    <t>Malabo</t>
  </si>
  <si>
    <t>Equatorial Guinea</t>
  </si>
  <si>
    <t>Managua</t>
  </si>
  <si>
    <t>Nicaragua</t>
  </si>
  <si>
    <t>Manama</t>
  </si>
  <si>
    <t>Bahrain</t>
  </si>
  <si>
    <t>Manila</t>
  </si>
  <si>
    <t>Philippines</t>
  </si>
  <si>
    <t>Maputo</t>
  </si>
  <si>
    <t>Mozambique</t>
  </si>
  <si>
    <t>Maseru</t>
  </si>
  <si>
    <t>Lesotho</t>
  </si>
  <si>
    <t>Matamoros</t>
  </si>
  <si>
    <t>Mbabane</t>
  </si>
  <si>
    <t>Swaziland</t>
  </si>
  <si>
    <t>Merida</t>
  </si>
  <si>
    <t>Mexico City</t>
  </si>
  <si>
    <t>Minsk</t>
  </si>
  <si>
    <t>Belarus</t>
  </si>
  <si>
    <t>Monrovia</t>
  </si>
  <si>
    <t>Liberia</t>
  </si>
  <si>
    <t>Monterrey</t>
  </si>
  <si>
    <t>Montevideo</t>
  </si>
  <si>
    <t>Uruguay</t>
  </si>
  <si>
    <t>Moscow</t>
  </si>
  <si>
    <t>Russia</t>
  </si>
  <si>
    <t>Mumbai</t>
  </si>
  <si>
    <t>Muscat</t>
  </si>
  <si>
    <t>Oman</t>
  </si>
  <si>
    <t>Nairobi</t>
  </si>
  <si>
    <t>Somalia</t>
  </si>
  <si>
    <t>Kenya</t>
  </si>
  <si>
    <t>Ndjamena</t>
  </si>
  <si>
    <t>Chad</t>
  </si>
  <si>
    <t>New Delhi</t>
  </si>
  <si>
    <t>Niamey</t>
  </si>
  <si>
    <t>Niger</t>
  </si>
  <si>
    <t>Nicosia</t>
  </si>
  <si>
    <t>Cyprus</t>
  </si>
  <si>
    <t>Nouakchott</t>
  </si>
  <si>
    <t>Mauritania</t>
  </si>
  <si>
    <t>Ouagadougou</t>
  </si>
  <si>
    <t>Burkina Faso</t>
  </si>
  <si>
    <t>Panama City</t>
  </si>
  <si>
    <t>Panama</t>
  </si>
  <si>
    <t>Paramaribo</t>
  </si>
  <si>
    <t>Suriname</t>
  </si>
  <si>
    <t>Paris</t>
  </si>
  <si>
    <t>France</t>
  </si>
  <si>
    <t>Peshawar</t>
  </si>
  <si>
    <t>Phnom Penh</t>
  </si>
  <si>
    <t>Cambodia</t>
  </si>
  <si>
    <t>Podgorica</t>
  </si>
  <si>
    <t>Montenegro</t>
  </si>
  <si>
    <t>Port Louis</t>
  </si>
  <si>
    <t>Seychelles</t>
  </si>
  <si>
    <t>Mauritius</t>
  </si>
  <si>
    <t>Port-au-Prince</t>
  </si>
  <si>
    <t>Haiti</t>
  </si>
  <si>
    <t>Porto Alegre</t>
  </si>
  <si>
    <t>Praia</t>
  </si>
  <si>
    <t>Cape Verde</t>
  </si>
  <si>
    <t>Pretoria</t>
  </si>
  <si>
    <t>South Africa</t>
  </si>
  <si>
    <t>Pristina</t>
  </si>
  <si>
    <t>Kosovo</t>
  </si>
  <si>
    <t>Quito</t>
  </si>
  <si>
    <t>Ecuador</t>
  </si>
  <si>
    <t>Rabat</t>
  </si>
  <si>
    <t>Morocco</t>
  </si>
  <si>
    <t>Rangoon</t>
  </si>
  <si>
    <t>Burma</t>
  </si>
  <si>
    <t>Recife</t>
  </si>
  <si>
    <t>Rio de Janeiro</t>
  </si>
  <si>
    <t>Riyadh</t>
  </si>
  <si>
    <t>Saudi Arabia</t>
  </si>
  <si>
    <t>San José</t>
  </si>
  <si>
    <t>Costa Rica</t>
  </si>
  <si>
    <t>San Salvador</t>
  </si>
  <si>
    <t>El Salvador</t>
  </si>
  <si>
    <t>Sana'a</t>
  </si>
  <si>
    <t>Yemen</t>
  </si>
  <si>
    <t>Santiago</t>
  </si>
  <si>
    <t>Chile</t>
  </si>
  <si>
    <t>Santo Domingo</t>
  </si>
  <si>
    <t>Dominican Republic</t>
  </si>
  <si>
    <t>São Paulo</t>
  </si>
  <si>
    <t>Sarajevo</t>
  </si>
  <si>
    <t>Bosnia and Herzegovina</t>
  </si>
  <si>
    <t>Seoul</t>
  </si>
  <si>
    <t>South Korea</t>
  </si>
  <si>
    <t>Shanghai</t>
  </si>
  <si>
    <t>Shenyang</t>
  </si>
  <si>
    <t>Skopje</t>
  </si>
  <si>
    <t>Macedonia</t>
  </si>
  <si>
    <t>Maldives</t>
  </si>
  <si>
    <t>Suva</t>
  </si>
  <si>
    <t>Fiji</t>
  </si>
  <si>
    <t>Tallinn</t>
  </si>
  <si>
    <t>Estonia</t>
  </si>
  <si>
    <t>Tashkent</t>
  </si>
  <si>
    <t>Uzbekistan</t>
  </si>
  <si>
    <t>Tbilisi</t>
  </si>
  <si>
    <t>Georgia</t>
  </si>
  <si>
    <t>Tegucigalpa</t>
  </si>
  <si>
    <t>Honduras</t>
  </si>
  <si>
    <t>Tijuana</t>
  </si>
  <si>
    <t>Tirana</t>
  </si>
  <si>
    <t>Albania</t>
  </si>
  <si>
    <t>Iran</t>
  </si>
  <si>
    <t>Tripoli</t>
  </si>
  <si>
    <t>Libya</t>
  </si>
  <si>
    <t>Tunis</t>
  </si>
  <si>
    <t>Tunisia</t>
  </si>
  <si>
    <t>Ulaanbaatar</t>
  </si>
  <si>
    <t>Mongolia</t>
  </si>
  <si>
    <t>Vientiane</t>
  </si>
  <si>
    <t>Laos</t>
  </si>
  <si>
    <t>Windhoek</t>
  </si>
  <si>
    <t>Namibia</t>
  </si>
  <si>
    <t>Wuhan</t>
  </si>
  <si>
    <t>Yaoundé</t>
  </si>
  <si>
    <t>Cameroon</t>
  </si>
  <si>
    <t>Yerevan</t>
  </si>
  <si>
    <t>Armenia</t>
  </si>
  <si>
    <t>NARRATIVE PROPOSAL CHECKLIST</t>
  </si>
  <si>
    <t>Proposal Section</t>
  </si>
  <si>
    <t>Section Completed?</t>
  </si>
  <si>
    <t xml:space="preserve">Link to 
Proposal Section </t>
  </si>
  <si>
    <t>1. Access Requirements</t>
  </si>
  <si>
    <t>Quality Control Questions</t>
  </si>
  <si>
    <t>Click here to complete.</t>
  </si>
  <si>
    <t>Explanation for Exceptions</t>
  </si>
  <si>
    <t>2. Applicant Organization
Contact Information &amp; Capacity</t>
  </si>
  <si>
    <t>Contact Information</t>
  </si>
  <si>
    <t>Background</t>
  </si>
  <si>
    <t>Alumni Question</t>
  </si>
  <si>
    <t>3. Program Timeline</t>
  </si>
  <si>
    <t>4. Proposed Program Staff</t>
  </si>
  <si>
    <t>5. After School Program Information</t>
  </si>
  <si>
    <t>6. Proposed Enhancement Activities</t>
  </si>
  <si>
    <t>7. Proposed Intensive Session Program Information</t>
  </si>
  <si>
    <t>8. Summary</t>
  </si>
  <si>
    <t>Total Award Amount</t>
  </si>
  <si>
    <t>For U.S. Embassy/Consulate and RELO</t>
  </si>
  <si>
    <t>Total applicant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</si>
</sst>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7" formatCode="&quot;$&quot;#,##0.00_);\(&quot;$&quot;#,##0.00\)"/>
    <numFmt numFmtId="44" formatCode="_(&quot;$&quot;* #,##0.00_);_(&quot;$&quot;* \(#,##0.00\);_(&quot;$&quot;* &quot;-&quot;??_);_(@_)"/>
    <numFmt numFmtId="43" formatCode="_(* #,##0.00_);_(* \(#,##0.00\);_(* &quot;-&quot;??_);_(@_)"/>
    <numFmt numFmtId="164" formatCode="[$-409]mmmm\ d\,\ yyyy;@"/>
    <numFmt numFmtId="165" formatCode="0;\-0;;@"/>
    <numFmt numFmtId="166" formatCode="0.0"/>
    <numFmt numFmtId="167" formatCode="&quot;$&quot;#,##0.00"/>
    <numFmt numFmtId="168" formatCode="#,##0.0"/>
  </numFmts>
  <fonts count="90">
    <font>
      <sz val="11"/>
      <color theme="1"/>
      <name val="Calibri"/>
      <family val="2"/>
      <scheme val="minor"/>
    </font>
    <font>
      <b/>
      <sz val="11"/>
      <color theme="1"/>
      <name val="Calibri"/>
      <family val="2"/>
      <scheme val="minor"/>
    </font>
    <font>
      <i/>
      <sz val="11"/>
      <color theme="1"/>
      <name val="Calibri"/>
      <family val="2"/>
      <scheme val="minor"/>
    </font>
    <font>
      <sz val="11"/>
      <color theme="2" tint="-0.499984740745262"/>
      <name val="Calibri"/>
      <family val="2"/>
      <scheme val="minor"/>
    </font>
    <font>
      <b/>
      <sz val="11"/>
      <color rgb="FFFF0000"/>
      <name val="Calibri"/>
      <family val="2"/>
      <scheme val="minor"/>
    </font>
    <font>
      <sz val="11"/>
      <color theme="1" tint="0.499984740745262"/>
      <name val="Calibri"/>
      <family val="2"/>
      <scheme val="minor"/>
    </font>
    <font>
      <b/>
      <u/>
      <sz val="11"/>
      <color theme="1"/>
      <name val="Calibri"/>
      <family val="2"/>
      <scheme val="minor"/>
    </font>
    <font>
      <b/>
      <sz val="11"/>
      <color theme="0"/>
      <name val="Calibri"/>
      <family val="2"/>
      <scheme val="minor"/>
    </font>
    <font>
      <sz val="11"/>
      <color rgb="FFFF0000"/>
      <name val="Calibri"/>
      <family val="2"/>
      <scheme val="minor"/>
    </font>
    <font>
      <sz val="11"/>
      <name val="Calibri"/>
      <family val="2"/>
      <scheme val="minor"/>
    </font>
    <font>
      <b/>
      <sz val="11"/>
      <name val="Calibri"/>
      <family val="2"/>
      <scheme val="minor"/>
    </font>
    <font>
      <b/>
      <i/>
      <sz val="11"/>
      <color theme="1"/>
      <name val="Calibri"/>
      <family val="2"/>
      <scheme val="minor"/>
    </font>
    <font>
      <b/>
      <sz val="16"/>
      <color theme="1"/>
      <name val="Calibri"/>
      <family val="2"/>
      <scheme val="minor"/>
    </font>
    <font>
      <sz val="16"/>
      <color theme="1"/>
      <name val="Calibri"/>
      <family val="2"/>
      <scheme val="minor"/>
    </font>
    <font>
      <i/>
      <sz val="11"/>
      <color rgb="FFFF0000"/>
      <name val="Calibri"/>
      <family val="2"/>
      <scheme val="minor"/>
    </font>
    <font>
      <sz val="16"/>
      <color theme="4"/>
      <name val="Calibri"/>
      <family val="2"/>
      <scheme val="minor"/>
    </font>
    <font>
      <sz val="11"/>
      <color theme="0"/>
      <name val="Calibri"/>
      <family val="2"/>
      <scheme val="minor"/>
    </font>
    <font>
      <b/>
      <sz val="11"/>
      <color theme="8" tint="-0.249977111117893"/>
      <name val="Calibri"/>
      <family val="2"/>
      <scheme val="minor"/>
    </font>
    <font>
      <b/>
      <u/>
      <sz val="11"/>
      <name val="Calibri"/>
      <family val="2"/>
      <scheme val="minor"/>
    </font>
    <font>
      <i/>
      <sz val="11"/>
      <color theme="1" tint="0.34998626667073579"/>
      <name val="Calibri"/>
      <family val="2"/>
      <scheme val="minor"/>
    </font>
    <font>
      <i/>
      <sz val="11"/>
      <name val="Calibri"/>
      <family val="2"/>
      <scheme val="minor"/>
    </font>
    <font>
      <i/>
      <sz val="11"/>
      <color theme="2" tint="-0.499984740745262"/>
      <name val="Calibri"/>
      <family val="2"/>
      <scheme val="minor"/>
    </font>
    <font>
      <i/>
      <sz val="12"/>
      <color theme="1"/>
      <name val="Calibri"/>
      <family val="2"/>
      <scheme val="minor"/>
    </font>
    <font>
      <b/>
      <sz val="14"/>
      <color theme="1"/>
      <name val="Calibri"/>
      <family val="2"/>
      <scheme val="minor"/>
    </font>
    <font>
      <sz val="14"/>
      <color theme="1"/>
      <name val="Calibri"/>
      <family val="2"/>
      <scheme val="minor"/>
    </font>
    <font>
      <b/>
      <sz val="14"/>
      <color rgb="FFFF0000"/>
      <name val="Calibri"/>
      <family val="2"/>
      <scheme val="minor"/>
    </font>
    <font>
      <u/>
      <sz val="11"/>
      <color theme="10"/>
      <name val="Calibri"/>
      <family val="2"/>
      <scheme val="minor"/>
    </font>
    <font>
      <b/>
      <sz val="11"/>
      <color rgb="FFC00000"/>
      <name val="Calibri"/>
      <family val="2"/>
      <scheme val="minor"/>
    </font>
    <font>
      <sz val="11"/>
      <color theme="0" tint="-0.499984740745262"/>
      <name val="Calibri"/>
      <family val="2"/>
      <scheme val="minor"/>
    </font>
    <font>
      <sz val="11"/>
      <color theme="1"/>
      <name val="Calibri"/>
      <family val="2"/>
      <scheme val="minor"/>
    </font>
    <font>
      <b/>
      <i/>
      <sz val="11"/>
      <color rgb="FFC00000"/>
      <name val="Calibri"/>
      <family val="2"/>
      <scheme val="minor"/>
    </font>
    <font>
      <sz val="10"/>
      <name val="Arial"/>
      <family val="2"/>
    </font>
    <font>
      <sz val="11"/>
      <color rgb="FFC00000"/>
      <name val="Calibri"/>
      <family val="2"/>
      <scheme val="minor"/>
    </font>
    <font>
      <sz val="12"/>
      <color theme="1"/>
      <name val="Calibri"/>
      <family val="2"/>
      <scheme val="minor"/>
    </font>
    <font>
      <b/>
      <sz val="12"/>
      <color theme="1"/>
      <name val="Calibri"/>
      <family val="2"/>
      <scheme val="minor"/>
    </font>
    <font>
      <b/>
      <sz val="14"/>
      <color theme="0"/>
      <name val="Calibri"/>
      <family val="2"/>
      <scheme val="minor"/>
    </font>
    <font>
      <sz val="11"/>
      <color rgb="FF000000"/>
      <name val="Calibri"/>
      <family val="2"/>
    </font>
    <font>
      <b/>
      <sz val="20"/>
      <name val="Calibri"/>
      <family val="2"/>
      <scheme val="minor"/>
    </font>
    <font>
      <b/>
      <sz val="20"/>
      <color theme="1"/>
      <name val="Calibri"/>
      <family val="2"/>
      <scheme val="minor"/>
    </font>
    <font>
      <i/>
      <sz val="11"/>
      <color rgb="FFC00000"/>
      <name val="Calibri"/>
      <family val="2"/>
      <scheme val="minor"/>
    </font>
    <font>
      <sz val="12"/>
      <color rgb="FFFF0000"/>
      <name val="Calibri"/>
      <family val="2"/>
      <scheme val="minor"/>
    </font>
    <font>
      <sz val="12"/>
      <name val="Calibri"/>
      <family val="2"/>
      <scheme val="minor"/>
    </font>
    <font>
      <b/>
      <sz val="12"/>
      <color rgb="FFC00000"/>
      <name val="Calibri"/>
      <family val="2"/>
      <scheme val="minor"/>
    </font>
    <font>
      <b/>
      <sz val="12"/>
      <color theme="0"/>
      <name val="Calibri"/>
      <family val="2"/>
      <scheme val="minor"/>
    </font>
    <font>
      <b/>
      <sz val="18"/>
      <color theme="0"/>
      <name val="Calibri"/>
      <family val="2"/>
      <scheme val="minor"/>
    </font>
    <font>
      <b/>
      <sz val="14"/>
      <color rgb="FFC00000"/>
      <name val="Calibri"/>
      <family val="2"/>
      <scheme val="minor"/>
    </font>
    <font>
      <b/>
      <sz val="20"/>
      <color rgb="FFFF0000"/>
      <name val="Calibri"/>
      <family val="2"/>
      <scheme val="minor"/>
    </font>
    <font>
      <sz val="11"/>
      <color rgb="FFFF0000"/>
      <name val="Calibri"/>
      <family val="2"/>
    </font>
    <font>
      <b/>
      <sz val="14"/>
      <name val="Calibri"/>
      <family val="2"/>
      <scheme val="minor"/>
    </font>
    <font>
      <b/>
      <sz val="12"/>
      <name val="Calibri"/>
      <family val="2"/>
      <scheme val="minor"/>
    </font>
    <font>
      <b/>
      <i/>
      <sz val="12"/>
      <color theme="1"/>
      <name val="Calibri"/>
      <family val="2"/>
      <scheme val="minor"/>
    </font>
    <font>
      <i/>
      <sz val="12"/>
      <name val="Calibri"/>
      <family val="2"/>
      <scheme val="minor"/>
    </font>
    <font>
      <sz val="14"/>
      <color rgb="FFC00000"/>
      <name val="Calibri"/>
      <family val="2"/>
      <scheme val="minor"/>
    </font>
    <font>
      <b/>
      <i/>
      <sz val="11"/>
      <color theme="0"/>
      <name val="Calibri"/>
      <family val="2"/>
      <scheme val="minor"/>
    </font>
    <font>
      <b/>
      <i/>
      <sz val="12"/>
      <name val="Calibri"/>
      <family val="2"/>
      <scheme val="minor"/>
    </font>
    <font>
      <b/>
      <i/>
      <sz val="12"/>
      <color rgb="FFC00000"/>
      <name val="Calibri"/>
      <family val="2"/>
      <scheme val="minor"/>
    </font>
    <font>
      <sz val="11"/>
      <color theme="2" tint="-0.749992370372631"/>
      <name val="Calibri"/>
      <family val="2"/>
      <scheme val="minor"/>
    </font>
    <font>
      <b/>
      <sz val="20"/>
      <color rgb="FFC00000"/>
      <name val="Calibri"/>
      <family val="2"/>
      <scheme val="minor"/>
    </font>
    <font>
      <b/>
      <i/>
      <sz val="10"/>
      <color theme="4" tint="-0.499984740745262"/>
      <name val="Calibri"/>
      <family val="2"/>
      <scheme val="minor"/>
    </font>
    <font>
      <b/>
      <i/>
      <sz val="11"/>
      <color theme="4" tint="-0.499984740745262"/>
      <name val="Calibri"/>
      <family val="2"/>
      <scheme val="minor"/>
    </font>
    <font>
      <b/>
      <sz val="18"/>
      <color theme="1"/>
      <name val="Calibri"/>
      <family val="2"/>
      <scheme val="minor"/>
    </font>
    <font>
      <b/>
      <sz val="18"/>
      <color rgb="FFFF0000"/>
      <name val="Calibri"/>
      <family val="2"/>
      <scheme val="minor"/>
    </font>
    <font>
      <sz val="12"/>
      <color rgb="FFC00000"/>
      <name val="Calibri"/>
      <family val="2"/>
      <scheme val="minor"/>
    </font>
    <font>
      <sz val="12"/>
      <color theme="2" tint="-0.749992370372631"/>
      <name val="Calibri"/>
      <family val="2"/>
      <scheme val="minor"/>
    </font>
    <font>
      <b/>
      <sz val="12"/>
      <color theme="2" tint="-0.749992370372631"/>
      <name val="Calibri"/>
      <family val="2"/>
      <scheme val="minor"/>
    </font>
    <font>
      <b/>
      <u/>
      <sz val="12"/>
      <color theme="1"/>
      <name val="Calibri"/>
      <family val="2"/>
      <scheme val="minor"/>
    </font>
    <font>
      <b/>
      <sz val="12"/>
      <color rgb="FFFF0000"/>
      <name val="Calibri"/>
      <family val="2"/>
      <scheme val="minor"/>
    </font>
    <font>
      <sz val="11"/>
      <color rgb="FFC00000"/>
      <name val="Calibri"/>
      <family val="2"/>
    </font>
    <font>
      <sz val="12"/>
      <color theme="1" tint="4.9989318521683403E-2"/>
      <name val="Calibri"/>
      <family val="2"/>
      <scheme val="minor"/>
    </font>
    <font>
      <i/>
      <sz val="14"/>
      <color rgb="FFC00000"/>
      <name val="Calibri"/>
      <family val="2"/>
      <scheme val="minor"/>
    </font>
    <font>
      <b/>
      <i/>
      <u/>
      <sz val="11"/>
      <color theme="10"/>
      <name val="Calibri"/>
      <family val="2"/>
      <scheme val="minor"/>
    </font>
    <font>
      <i/>
      <sz val="12"/>
      <color theme="0"/>
      <name val="Calibri"/>
      <family val="2"/>
      <scheme val="minor"/>
    </font>
    <font>
      <sz val="12"/>
      <color theme="4"/>
      <name val="Calibri"/>
      <family val="2"/>
      <scheme val="minor"/>
    </font>
    <font>
      <i/>
      <sz val="10"/>
      <color theme="1"/>
      <name val="Calibri"/>
      <family val="2"/>
      <scheme val="minor"/>
    </font>
    <font>
      <b/>
      <sz val="11"/>
      <color theme="4" tint="-0.499984740745262"/>
      <name val="Calibri"/>
      <family val="2"/>
      <scheme val="minor"/>
    </font>
    <font>
      <b/>
      <sz val="18"/>
      <color rgb="FFC00000"/>
      <name val="Calibri"/>
      <family val="2"/>
      <scheme val="minor"/>
    </font>
    <font>
      <sz val="11"/>
      <name val="Calibri"/>
      <family val="2"/>
    </font>
    <font>
      <b/>
      <sz val="11"/>
      <color rgb="FFC00000"/>
      <name val="Calibri"/>
      <family val="2"/>
    </font>
    <font>
      <i/>
      <sz val="11"/>
      <color rgb="FFC00000"/>
      <name val="Calibri"/>
      <family val="2"/>
    </font>
    <font>
      <b/>
      <u/>
      <sz val="11"/>
      <color theme="10"/>
      <name val="Calibri"/>
      <family val="2"/>
      <scheme val="minor"/>
    </font>
    <font>
      <b/>
      <u/>
      <sz val="11"/>
      <color theme="0"/>
      <name val="Calibri"/>
      <family val="2"/>
      <scheme val="minor"/>
    </font>
    <font>
      <sz val="14"/>
      <color rgb="FFFF0000"/>
      <name val="Calibri"/>
      <family val="2"/>
      <scheme val="minor"/>
    </font>
    <font>
      <b/>
      <u/>
      <sz val="12"/>
      <name val="Calibri"/>
      <family val="2"/>
      <scheme val="minor"/>
    </font>
    <font>
      <b/>
      <sz val="18"/>
      <name val="Calibri"/>
      <family val="2"/>
      <scheme val="minor"/>
    </font>
    <font>
      <sz val="10.5"/>
      <color theme="1"/>
      <name val="Calibri"/>
      <family val="2"/>
      <scheme val="minor"/>
    </font>
    <font>
      <sz val="18"/>
      <color theme="1"/>
      <name val="Calibri"/>
      <family val="2"/>
      <scheme val="minor"/>
    </font>
    <font>
      <b/>
      <sz val="11"/>
      <color indexed="60"/>
      <name val="Calibri"/>
      <family val="2"/>
      <scheme val="minor"/>
    </font>
    <font>
      <u/>
      <sz val="11"/>
      <color theme="0"/>
      <name val="Calibri"/>
      <family val="2"/>
      <scheme val="minor"/>
    </font>
    <font>
      <sz val="8"/>
      <name val="Calibri"/>
      <family val="2"/>
      <scheme val="minor"/>
    </font>
    <font>
      <sz val="12"/>
      <color theme="0"/>
      <name val="Calibri"/>
      <family val="2"/>
      <scheme val="minor"/>
    </font>
  </fonts>
  <fills count="29">
    <fill>
      <patternFill patternType="none"/>
    </fill>
    <fill>
      <patternFill patternType="gray125"/>
    </fill>
    <fill>
      <patternFill patternType="solid">
        <fgColor theme="4" tint="0.79998168889431442"/>
        <bgColor indexed="64"/>
      </patternFill>
    </fill>
    <fill>
      <patternFill patternType="solid">
        <fgColor theme="0"/>
        <bgColor indexed="64"/>
      </patternFill>
    </fill>
    <fill>
      <patternFill patternType="solid">
        <fgColor theme="7" tint="0.59999389629810485"/>
        <bgColor indexed="64"/>
      </patternFill>
    </fill>
    <fill>
      <patternFill patternType="solid">
        <fgColor theme="7" tint="0.79998168889431442"/>
        <bgColor indexed="64"/>
      </patternFill>
    </fill>
    <fill>
      <patternFill patternType="solid">
        <fgColor theme="0" tint="-0.14999847407452621"/>
        <bgColor indexed="64"/>
      </patternFill>
    </fill>
    <fill>
      <patternFill patternType="solid">
        <fgColor theme="0" tint="-0.249977111117893"/>
        <bgColor indexed="64"/>
      </patternFill>
    </fill>
    <fill>
      <patternFill patternType="solid">
        <fgColor theme="6" tint="0.79998168889431442"/>
        <bgColor indexed="64"/>
      </patternFill>
    </fill>
    <fill>
      <patternFill patternType="solid">
        <fgColor theme="4" tint="0.59999389629810485"/>
        <bgColor indexed="64"/>
      </patternFill>
    </fill>
    <fill>
      <patternFill patternType="solid">
        <fgColor theme="4" tint="-0.249977111117893"/>
        <bgColor indexed="64"/>
      </patternFill>
    </fill>
    <fill>
      <patternFill patternType="solid">
        <fgColor theme="9" tint="0.79998168889431442"/>
        <bgColor indexed="64"/>
      </patternFill>
    </fill>
    <fill>
      <patternFill patternType="solid">
        <fgColor theme="5" tint="0.79998168889431442"/>
        <bgColor indexed="64"/>
      </patternFill>
    </fill>
    <fill>
      <patternFill patternType="solid">
        <fgColor theme="2" tint="-9.9978637043366805E-2"/>
        <bgColor indexed="64"/>
      </patternFill>
    </fill>
    <fill>
      <patternFill patternType="solid">
        <fgColor rgb="FFC00000"/>
        <bgColor indexed="64"/>
      </patternFill>
    </fill>
    <fill>
      <patternFill patternType="solid">
        <fgColor theme="9" tint="0.59999389629810485"/>
        <bgColor indexed="64"/>
      </patternFill>
    </fill>
    <fill>
      <patternFill patternType="solid">
        <fgColor theme="3" tint="0.59999389629810485"/>
        <bgColor indexed="64"/>
      </patternFill>
    </fill>
    <fill>
      <patternFill patternType="solid">
        <fgColor theme="5" tint="0.39997558519241921"/>
        <bgColor indexed="64"/>
      </patternFill>
    </fill>
    <fill>
      <patternFill patternType="solid">
        <fgColor theme="9" tint="0.39997558519241921"/>
        <bgColor indexed="64"/>
      </patternFill>
    </fill>
    <fill>
      <patternFill patternType="solid">
        <fgColor theme="2" tint="-0.499984740745262"/>
        <bgColor indexed="64"/>
      </patternFill>
    </fill>
    <fill>
      <patternFill patternType="solid">
        <fgColor theme="4" tint="0.39997558519241921"/>
        <bgColor indexed="64"/>
      </patternFill>
    </fill>
    <fill>
      <patternFill patternType="solid">
        <fgColor theme="6" tint="0.59999389629810485"/>
        <bgColor indexed="64"/>
      </patternFill>
    </fill>
    <fill>
      <patternFill patternType="solid">
        <fgColor theme="2"/>
        <bgColor indexed="64"/>
      </patternFill>
    </fill>
    <fill>
      <patternFill patternType="solid">
        <fgColor theme="3" tint="0.79998168889431442"/>
        <bgColor indexed="64"/>
      </patternFill>
    </fill>
    <fill>
      <patternFill patternType="solid">
        <fgColor theme="3" tint="0.39997558519241921"/>
        <bgColor indexed="64"/>
      </patternFill>
    </fill>
    <fill>
      <patternFill patternType="solid">
        <fgColor theme="0" tint="-0.499984740745262"/>
        <bgColor indexed="64"/>
      </patternFill>
    </fill>
    <fill>
      <patternFill patternType="solid">
        <fgColor rgb="FF2F75B5"/>
        <bgColor indexed="64"/>
      </patternFill>
    </fill>
    <fill>
      <patternFill patternType="solid">
        <fgColor theme="0" tint="-0.34998626667073579"/>
        <bgColor indexed="64"/>
      </patternFill>
    </fill>
    <fill>
      <patternFill patternType="solid">
        <fgColor rgb="FFFFFF00"/>
        <bgColor indexed="64"/>
      </patternFill>
    </fill>
  </fills>
  <borders count="41">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medium">
        <color indexed="64"/>
      </left>
      <right/>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medium">
        <color indexed="64"/>
      </top>
      <bottom style="medium">
        <color indexed="64"/>
      </bottom>
      <diagonal/>
    </border>
    <border>
      <left style="thin">
        <color indexed="64"/>
      </left>
      <right style="thin">
        <color indexed="64"/>
      </right>
      <top/>
      <bottom style="thin">
        <color indexed="64"/>
      </bottom>
      <diagonal/>
    </border>
    <border>
      <left/>
      <right style="medium">
        <color indexed="64"/>
      </right>
      <top/>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style="medium">
        <color indexed="64"/>
      </right>
      <top/>
      <bottom style="medium">
        <color indexed="64"/>
      </bottom>
      <diagonal/>
    </border>
    <border>
      <left style="medium">
        <color indexed="64"/>
      </left>
      <right style="medium">
        <color indexed="64"/>
      </right>
      <top style="medium">
        <color indexed="64"/>
      </top>
      <bottom style="medium">
        <color indexed="64"/>
      </bottom>
      <diagonal/>
    </border>
    <border>
      <left style="medium">
        <color rgb="FFC00000"/>
      </left>
      <right style="medium">
        <color rgb="FFC00000"/>
      </right>
      <top style="medium">
        <color rgb="FFC00000"/>
      </top>
      <bottom style="medium">
        <color rgb="FFC00000"/>
      </bottom>
      <diagonal/>
    </border>
    <border>
      <left style="thin">
        <color rgb="FFC00000"/>
      </left>
      <right/>
      <top style="thin">
        <color rgb="FFC00000"/>
      </top>
      <bottom style="thin">
        <color rgb="FFC00000"/>
      </bottom>
      <diagonal/>
    </border>
    <border>
      <left/>
      <right/>
      <top style="thin">
        <color rgb="FFC00000"/>
      </top>
      <bottom style="thin">
        <color rgb="FFC00000"/>
      </bottom>
      <diagonal/>
    </border>
    <border>
      <left/>
      <right style="thin">
        <color rgb="FFC00000"/>
      </right>
      <top style="thin">
        <color rgb="FFC00000"/>
      </top>
      <bottom style="thin">
        <color rgb="FFC00000"/>
      </bottom>
      <diagonal/>
    </border>
    <border>
      <left/>
      <right/>
      <top/>
      <bottom style="medium">
        <color rgb="FFC00000"/>
      </bottom>
      <diagonal/>
    </border>
    <border>
      <left style="thin">
        <color rgb="FFC00000"/>
      </left>
      <right style="thin">
        <color rgb="FFC00000"/>
      </right>
      <top style="thin">
        <color rgb="FFC00000"/>
      </top>
      <bottom style="thin">
        <color rgb="FFC00000"/>
      </bottom>
      <diagonal/>
    </border>
    <border>
      <left style="thin">
        <color rgb="FFC00000"/>
      </left>
      <right style="medium">
        <color rgb="FFC00000"/>
      </right>
      <top style="thin">
        <color rgb="FFC00000"/>
      </top>
      <bottom style="thin">
        <color rgb="FFC00000"/>
      </bottom>
      <diagonal/>
    </border>
    <border>
      <left style="medium">
        <color rgb="FFC00000"/>
      </left>
      <right style="medium">
        <color rgb="FFC00000"/>
      </right>
      <top style="thin">
        <color rgb="FFC00000"/>
      </top>
      <bottom style="thin">
        <color rgb="FFC00000"/>
      </bottom>
      <diagonal/>
    </border>
    <border>
      <left style="medium">
        <color rgb="FFC00000"/>
      </left>
      <right/>
      <top style="thin">
        <color rgb="FFC00000"/>
      </top>
      <bottom style="thin">
        <color rgb="FFC00000"/>
      </bottom>
      <diagonal/>
    </border>
    <border>
      <left/>
      <right style="thin">
        <color rgb="FFC00000"/>
      </right>
      <top/>
      <bottom/>
      <diagonal/>
    </border>
    <border>
      <left/>
      <right style="medium">
        <color rgb="FFC00000"/>
      </right>
      <top style="thin">
        <color rgb="FFC00000"/>
      </top>
      <bottom style="thin">
        <color rgb="FFC00000"/>
      </bottom>
      <diagonal/>
    </border>
    <border>
      <left style="medium">
        <color rgb="FFC00000"/>
      </left>
      <right style="thin">
        <color rgb="FFC00000"/>
      </right>
      <top style="thin">
        <color rgb="FFC00000"/>
      </top>
      <bottom style="thin">
        <color rgb="FFC00000"/>
      </bottom>
      <diagonal/>
    </border>
    <border>
      <left/>
      <right style="thin">
        <color indexed="64"/>
      </right>
      <top/>
      <bottom style="double">
        <color auto="1"/>
      </bottom>
      <diagonal/>
    </border>
    <border>
      <left/>
      <right/>
      <top style="medium">
        <color indexed="64"/>
      </top>
      <bottom/>
      <diagonal/>
    </border>
    <border>
      <left/>
      <right/>
      <top/>
      <bottom style="medium">
        <color indexed="64"/>
      </bottom>
      <diagonal/>
    </border>
    <border>
      <left style="medium">
        <color rgb="FFC00000"/>
      </left>
      <right/>
      <top style="medium">
        <color rgb="FFC00000"/>
      </top>
      <bottom style="medium">
        <color rgb="FFC00000"/>
      </bottom>
      <diagonal/>
    </border>
  </borders>
  <cellStyleXfs count="5">
    <xf numFmtId="0" fontId="0" fillId="0" borderId="0"/>
    <xf numFmtId="0" fontId="26" fillId="0" borderId="0" applyNumberFormat="0" applyFill="0" applyBorder="0" applyAlignment="0" applyProtection="0"/>
    <xf numFmtId="43" fontId="29" fillId="0" borderId="0" applyFont="0" applyFill="0" applyBorder="0" applyAlignment="0" applyProtection="0"/>
    <xf numFmtId="0" fontId="31" fillId="0" borderId="0"/>
    <xf numFmtId="44" fontId="29" fillId="0" borderId="0" applyFont="0" applyFill="0" applyBorder="0" applyAlignment="0" applyProtection="0"/>
  </cellStyleXfs>
  <cellXfs count="1105">
    <xf numFmtId="0" fontId="0" fillId="0" borderId="0" xfId="0"/>
    <xf numFmtId="0" fontId="9" fillId="4" borderId="1" xfId="0" applyFont="1" applyFill="1" applyBorder="1" applyAlignment="1" applyProtection="1">
      <alignment horizontal="center" vertical="center" wrapText="1"/>
      <protection locked="0"/>
    </xf>
    <xf numFmtId="0" fontId="0" fillId="0" borderId="0" xfId="0" applyAlignment="1">
      <alignment vertical="top" wrapText="1"/>
    </xf>
    <xf numFmtId="0" fontId="0" fillId="0" borderId="0" xfId="0" applyAlignment="1">
      <alignment horizontal="center"/>
    </xf>
    <xf numFmtId="0" fontId="0" fillId="3" borderId="0" xfId="0" applyFill="1"/>
    <xf numFmtId="0" fontId="0" fillId="5" borderId="1" xfId="0" applyFill="1" applyBorder="1" applyAlignment="1" applyProtection="1">
      <alignment horizontal="center" vertical="center" wrapText="1"/>
      <protection locked="0"/>
    </xf>
    <xf numFmtId="0" fontId="9" fillId="0" borderId="0" xfId="0" applyFont="1" applyAlignment="1">
      <alignment vertical="top" wrapText="1"/>
    </xf>
    <xf numFmtId="0" fontId="27" fillId="0" borderId="0" xfId="0" applyFont="1" applyAlignment="1">
      <alignment wrapText="1"/>
    </xf>
    <xf numFmtId="0" fontId="8" fillId="0" borderId="0" xfId="0" applyFont="1"/>
    <xf numFmtId="0" fontId="4" fillId="0" borderId="0" xfId="0" applyFont="1" applyAlignment="1">
      <alignment vertical="center" wrapText="1"/>
    </xf>
    <xf numFmtId="0" fontId="4" fillId="0" borderId="0" xfId="0" applyFont="1" applyAlignment="1">
      <alignment horizontal="left" vertical="top"/>
    </xf>
    <xf numFmtId="0" fontId="4" fillId="0" borderId="0" xfId="0" applyFont="1" applyAlignment="1">
      <alignment vertical="top" wrapText="1"/>
    </xf>
    <xf numFmtId="0" fontId="9" fillId="0" borderId="0" xfId="0" applyFont="1"/>
    <xf numFmtId="0" fontId="9" fillId="0" borderId="0" xfId="0" applyFont="1" applyAlignment="1">
      <alignment horizontal="left" vertical="top" wrapText="1"/>
    </xf>
    <xf numFmtId="0" fontId="35" fillId="0" borderId="0" xfId="0" applyFont="1" applyAlignment="1">
      <alignment horizontal="center" vertical="center" wrapText="1"/>
    </xf>
    <xf numFmtId="0" fontId="35" fillId="0" borderId="0" xfId="0" applyFont="1" applyAlignment="1">
      <alignment vertical="center"/>
    </xf>
    <xf numFmtId="0" fontId="35" fillId="0" borderId="0" xfId="0" applyFont="1" applyAlignment="1">
      <alignment vertical="center" wrapText="1"/>
    </xf>
    <xf numFmtId="0" fontId="25" fillId="0" borderId="0" xfId="0" applyFont="1" applyAlignment="1">
      <alignment vertical="center"/>
    </xf>
    <xf numFmtId="0" fontId="25" fillId="0" borderId="0" xfId="0" applyFont="1" applyAlignment="1">
      <alignment vertical="center" wrapText="1"/>
    </xf>
    <xf numFmtId="0" fontId="4" fillId="0" borderId="0" xfId="0" applyFont="1" applyAlignment="1">
      <alignment horizontal="center" vertical="top" wrapText="1"/>
    </xf>
    <xf numFmtId="0" fontId="8" fillId="0" borderId="0" xfId="0" applyFont="1" applyAlignment="1">
      <alignment horizontal="left" vertical="top" wrapText="1"/>
    </xf>
    <xf numFmtId="0" fontId="8" fillId="0" borderId="6" xfId="0" applyFont="1" applyBorder="1"/>
    <xf numFmtId="0" fontId="8" fillId="0" borderId="6" xfId="0" applyFont="1" applyBorder="1" applyAlignment="1">
      <alignment vertical="top" wrapText="1"/>
    </xf>
    <xf numFmtId="0" fontId="14" fillId="0" borderId="0" xfId="0" applyFont="1"/>
    <xf numFmtId="0" fontId="8" fillId="0" borderId="0" xfId="0" applyFont="1" applyAlignment="1">
      <alignment horizontal="center" vertical="center"/>
    </xf>
    <xf numFmtId="0" fontId="8" fillId="0" borderId="0" xfId="0" applyFont="1" applyAlignment="1" applyProtection="1">
      <alignment horizontal="center" vertical="center"/>
      <protection locked="0"/>
    </xf>
    <xf numFmtId="0" fontId="2" fillId="0" borderId="0" xfId="0" applyFont="1"/>
    <xf numFmtId="0" fontId="37" fillId="0" borderId="0" xfId="1" applyFont="1" applyFill="1" applyAlignment="1" applyProtection="1">
      <alignment vertical="top" wrapText="1"/>
      <protection locked="0"/>
    </xf>
    <xf numFmtId="0" fontId="24" fillId="0" borderId="0" xfId="0" applyFont="1" applyAlignment="1">
      <alignment horizontal="center" vertical="center"/>
    </xf>
    <xf numFmtId="0" fontId="8" fillId="0" borderId="0" xfId="0" applyFont="1" applyAlignment="1">
      <alignment horizontal="center" vertical="center" wrapText="1"/>
    </xf>
    <xf numFmtId="0" fontId="47" fillId="0" borderId="0" xfId="0" applyFont="1" applyAlignment="1">
      <alignment vertical="center"/>
    </xf>
    <xf numFmtId="0" fontId="47" fillId="0" borderId="0" xfId="0" applyFont="1" applyAlignment="1">
      <alignment horizontal="center" vertical="center"/>
    </xf>
    <xf numFmtId="0" fontId="8" fillId="0" borderId="0" xfId="0" applyFont="1" applyAlignment="1">
      <alignment horizontal="center" vertical="top"/>
    </xf>
    <xf numFmtId="0" fontId="8" fillId="0" borderId="0" xfId="0" applyFont="1" applyAlignment="1">
      <alignment horizontal="left"/>
    </xf>
    <xf numFmtId="0" fontId="8" fillId="0" borderId="0" xfId="0" applyFont="1" applyAlignment="1">
      <alignment horizontal="center"/>
    </xf>
    <xf numFmtId="0" fontId="8" fillId="0" borderId="0" xfId="0" applyFont="1" applyAlignment="1">
      <alignment vertical="top" wrapText="1"/>
    </xf>
    <xf numFmtId="0" fontId="8" fillId="0" borderId="0" xfId="0" applyFont="1" applyAlignment="1">
      <alignment horizontal="center" vertical="top" wrapText="1"/>
    </xf>
    <xf numFmtId="0" fontId="47" fillId="0" borderId="16" xfId="0" applyFont="1" applyBorder="1" applyAlignment="1">
      <alignment vertical="center"/>
    </xf>
    <xf numFmtId="0" fontId="47" fillId="0" borderId="24" xfId="0" applyFont="1" applyBorder="1" applyAlignment="1">
      <alignment vertical="center"/>
    </xf>
    <xf numFmtId="0" fontId="47" fillId="0" borderId="21" xfId="0" applyFont="1" applyBorder="1" applyAlignment="1">
      <alignment vertical="center"/>
    </xf>
    <xf numFmtId="0" fontId="47" fillId="0" borderId="23" xfId="0" applyFont="1" applyBorder="1" applyAlignment="1">
      <alignment vertical="center"/>
    </xf>
    <xf numFmtId="0" fontId="8" fillId="0" borderId="14" xfId="0" applyFont="1" applyBorder="1" applyAlignment="1">
      <alignment vertical="top" wrapText="1"/>
    </xf>
    <xf numFmtId="0" fontId="4" fillId="0" borderId="0" xfId="0" applyFont="1"/>
    <xf numFmtId="0" fontId="36" fillId="0" borderId="0" xfId="0" applyFont="1" applyAlignment="1">
      <alignment vertical="center"/>
    </xf>
    <xf numFmtId="49" fontId="9" fillId="0" borderId="0" xfId="0" applyNumberFormat="1" applyFont="1"/>
    <xf numFmtId="0" fontId="41" fillId="0" borderId="0" xfId="0" applyFont="1" applyAlignment="1">
      <alignment vertical="top" wrapText="1"/>
    </xf>
    <xf numFmtId="0" fontId="45" fillId="0" borderId="0" xfId="0" applyFont="1" applyAlignment="1">
      <alignment vertical="center"/>
    </xf>
    <xf numFmtId="0" fontId="32" fillId="0" borderId="0" xfId="0" applyFont="1"/>
    <xf numFmtId="0" fontId="27" fillId="0" borderId="0" xfId="0" applyFont="1" applyAlignment="1">
      <alignment vertical="top" wrapText="1"/>
    </xf>
    <xf numFmtId="0" fontId="39" fillId="0" borderId="0" xfId="0" applyFont="1"/>
    <xf numFmtId="0" fontId="52" fillId="0" borderId="0" xfId="0" applyFont="1" applyAlignment="1">
      <alignment vertical="center"/>
    </xf>
    <xf numFmtId="0" fontId="32" fillId="0" borderId="12" xfId="0" applyFont="1" applyBorder="1" applyAlignment="1">
      <alignment vertical="center"/>
    </xf>
    <xf numFmtId="0" fontId="27" fillId="0" borderId="1" xfId="0" applyFont="1" applyBorder="1" applyAlignment="1">
      <alignment vertical="center"/>
    </xf>
    <xf numFmtId="0" fontId="44" fillId="0" borderId="0" xfId="0" applyFont="1" applyAlignment="1">
      <alignment horizontal="center" vertical="center"/>
    </xf>
    <xf numFmtId="0" fontId="34" fillId="0" borderId="0" xfId="0" applyFont="1" applyAlignment="1">
      <alignment horizontal="center" vertical="center"/>
    </xf>
    <xf numFmtId="0" fontId="34" fillId="0" borderId="6" xfId="0" applyFont="1" applyBorder="1" applyAlignment="1">
      <alignment horizontal="center" vertical="center"/>
    </xf>
    <xf numFmtId="0" fontId="11" fillId="0" borderId="6" xfId="0" applyFont="1" applyBorder="1" applyAlignment="1">
      <alignment horizontal="center" vertical="center"/>
    </xf>
    <xf numFmtId="164" fontId="0" fillId="5" borderId="1" xfId="0" applyNumberFormat="1" applyFill="1" applyBorder="1" applyAlignment="1" applyProtection="1">
      <alignment horizontal="center" vertical="center"/>
      <protection locked="0"/>
    </xf>
    <xf numFmtId="0" fontId="2" fillId="0" borderId="6" xfId="0" applyFont="1" applyBorder="1" applyAlignment="1">
      <alignment horizontal="left" vertical="center" wrapText="1"/>
    </xf>
    <xf numFmtId="0" fontId="0" fillId="0" borderId="9" xfId="0" applyBorder="1"/>
    <xf numFmtId="0" fontId="34" fillId="0" borderId="5" xfId="0" applyFont="1" applyBorder="1" applyAlignment="1">
      <alignment horizontal="center" vertical="center"/>
    </xf>
    <xf numFmtId="0" fontId="27" fillId="0" borderId="0" xfId="0" applyFont="1" applyAlignment="1">
      <alignment horizontal="left" wrapText="1"/>
    </xf>
    <xf numFmtId="0" fontId="0" fillId="0" borderId="6" xfId="0" applyBorder="1" applyAlignment="1" applyProtection="1">
      <alignment horizontal="left" vertical="top"/>
      <protection locked="0"/>
    </xf>
    <xf numFmtId="0" fontId="0" fillId="0" borderId="0" xfId="0" applyAlignment="1" applyProtection="1">
      <alignment horizontal="left" vertical="top"/>
      <protection locked="0"/>
    </xf>
    <xf numFmtId="0" fontId="0" fillId="0" borderId="0" xfId="0" applyAlignment="1">
      <alignment horizontal="left" vertical="top"/>
    </xf>
    <xf numFmtId="0" fontId="0" fillId="0" borderId="5" xfId="0" applyBorder="1"/>
    <xf numFmtId="0" fontId="34" fillId="0" borderId="0" xfId="0" applyFont="1" applyAlignment="1">
      <alignment vertical="center"/>
    </xf>
    <xf numFmtId="0" fontId="0" fillId="0" borderId="8" xfId="0" applyBorder="1" applyAlignment="1">
      <alignment horizontal="left" vertical="top"/>
    </xf>
    <xf numFmtId="0" fontId="33" fillId="0" borderId="0" xfId="0" applyFont="1"/>
    <xf numFmtId="0" fontId="40" fillId="0" borderId="0" xfId="0" applyFont="1" applyAlignment="1">
      <alignment horizontal="center" vertical="center"/>
    </xf>
    <xf numFmtId="0" fontId="33" fillId="0" borderId="0" xfId="0" applyFont="1" applyAlignment="1">
      <alignment horizontal="center" vertical="center"/>
    </xf>
    <xf numFmtId="0" fontId="0" fillId="0" borderId="0" xfId="0" applyAlignment="1">
      <alignment horizontal="center" vertical="center"/>
    </xf>
    <xf numFmtId="0" fontId="34" fillId="0" borderId="0" xfId="0" applyFont="1"/>
    <xf numFmtId="0" fontId="0" fillId="0" borderId="8" xfId="0" applyBorder="1"/>
    <xf numFmtId="0" fontId="0" fillId="0" borderId="7" xfId="0" applyBorder="1"/>
    <xf numFmtId="0" fontId="43" fillId="0" borderId="0" xfId="0" applyFont="1" applyAlignment="1">
      <alignment horizontal="center"/>
    </xf>
    <xf numFmtId="0" fontId="0" fillId="0" borderId="6" xfId="0" applyBorder="1"/>
    <xf numFmtId="0" fontId="0" fillId="0" borderId="14" xfId="0" applyBorder="1"/>
    <xf numFmtId="0" fontId="1" fillId="0" borderId="0" xfId="0" applyFont="1" applyAlignment="1">
      <alignment horizontal="right"/>
    </xf>
    <xf numFmtId="0" fontId="0" fillId="0" borderId="5" xfId="0" applyBorder="1" applyAlignment="1">
      <alignment vertical="center"/>
    </xf>
    <xf numFmtId="0" fontId="0" fillId="0" borderId="5" xfId="0" applyBorder="1" applyAlignment="1">
      <alignment vertical="center" wrapText="1"/>
    </xf>
    <xf numFmtId="0" fontId="4" fillId="0" borderId="0" xfId="0" applyFont="1" applyAlignment="1">
      <alignment horizontal="center" vertical="center" wrapText="1"/>
    </xf>
    <xf numFmtId="0" fontId="32" fillId="0" borderId="0" xfId="0" applyFont="1" applyAlignment="1">
      <alignment vertical="center"/>
    </xf>
    <xf numFmtId="0" fontId="27" fillId="0" borderId="0" xfId="0" applyFont="1" applyAlignment="1">
      <alignment horizontal="left" vertical="top" wrapText="1"/>
    </xf>
    <xf numFmtId="0" fontId="10" fillId="16" borderId="1" xfId="0" applyFont="1" applyFill="1" applyBorder="1" applyAlignment="1">
      <alignment horizontal="center" vertical="center" wrapText="1"/>
    </xf>
    <xf numFmtId="0" fontId="42" fillId="0" borderId="0" xfId="0" applyFont="1" applyAlignment="1">
      <alignment vertical="center"/>
    </xf>
    <xf numFmtId="0" fontId="0" fillId="0" borderId="8" xfId="0" applyBorder="1" applyAlignment="1">
      <alignment vertical="top" wrapText="1"/>
    </xf>
    <xf numFmtId="0" fontId="8" fillId="0" borderId="0" xfId="0" applyFont="1" applyAlignment="1">
      <alignment horizontal="left" vertical="top"/>
    </xf>
    <xf numFmtId="0" fontId="27" fillId="0" borderId="6" xfId="0" applyFont="1" applyBorder="1" applyAlignment="1">
      <alignment horizontal="left" wrapText="1"/>
    </xf>
    <xf numFmtId="0" fontId="34" fillId="16" borderId="1" xfId="0" applyFont="1" applyFill="1" applyBorder="1" applyAlignment="1">
      <alignment horizontal="center" vertical="center" wrapText="1"/>
    </xf>
    <xf numFmtId="0" fontId="34" fillId="0" borderId="0" xfId="0" applyFont="1" applyAlignment="1">
      <alignment vertical="center" wrapText="1"/>
    </xf>
    <xf numFmtId="0" fontId="19" fillId="0" borderId="8" xfId="0" applyFont="1" applyBorder="1" applyAlignment="1">
      <alignment vertical="top" wrapText="1"/>
    </xf>
    <xf numFmtId="0" fontId="59" fillId="16" borderId="1" xfId="0" applyFont="1" applyFill="1" applyBorder="1" applyAlignment="1">
      <alignment horizontal="center" vertical="center"/>
    </xf>
    <xf numFmtId="0" fontId="0" fillId="4" borderId="1" xfId="0" applyFill="1" applyBorder="1" applyAlignment="1" applyProtection="1">
      <alignment horizontal="center" vertical="center" wrapText="1"/>
      <protection locked="0"/>
    </xf>
    <xf numFmtId="0" fontId="19" fillId="0" borderId="0" xfId="0" applyFont="1" applyAlignment="1">
      <alignment vertical="top" wrapText="1"/>
    </xf>
    <xf numFmtId="166" fontId="59" fillId="16" borderId="1" xfId="0" applyNumberFormat="1" applyFont="1" applyFill="1" applyBorder="1" applyAlignment="1">
      <alignment horizontal="center" vertical="center"/>
    </xf>
    <xf numFmtId="0" fontId="18" fillId="0" borderId="0" xfId="0" applyFont="1"/>
    <xf numFmtId="0" fontId="34" fillId="0" borderId="0" xfId="0" applyFont="1" applyAlignment="1" applyProtection="1">
      <alignment vertical="center" wrapText="1"/>
      <protection locked="0"/>
    </xf>
    <xf numFmtId="0" fontId="23" fillId="0" borderId="0" xfId="0" applyFont="1" applyAlignment="1">
      <alignment horizontal="center" vertical="center"/>
    </xf>
    <xf numFmtId="0" fontId="1" fillId="0" borderId="0" xfId="0" applyFont="1" applyAlignment="1">
      <alignment vertical="top"/>
    </xf>
    <xf numFmtId="0" fontId="1" fillId="0" borderId="0" xfId="0" applyFont="1"/>
    <xf numFmtId="49" fontId="0" fillId="0" borderId="0" xfId="0" applyNumberFormat="1"/>
    <xf numFmtId="0" fontId="1" fillId="0" borderId="6" xfId="0" applyFont="1" applyBorder="1"/>
    <xf numFmtId="49" fontId="0" fillId="0" borderId="6" xfId="0" applyNumberFormat="1" applyBorder="1"/>
    <xf numFmtId="0" fontId="1" fillId="0" borderId="8" xfId="0" applyFont="1" applyBorder="1" applyAlignment="1">
      <alignment horizontal="right" vertical="top"/>
    </xf>
    <xf numFmtId="0" fontId="9" fillId="0" borderId="8" xfId="0" applyFont="1" applyBorder="1" applyAlignment="1">
      <alignment vertical="top" wrapText="1"/>
    </xf>
    <xf numFmtId="49" fontId="0" fillId="0" borderId="9" xfId="0" applyNumberFormat="1" applyBorder="1"/>
    <xf numFmtId="0" fontId="0" fillId="0" borderId="0" xfId="0" applyAlignment="1">
      <alignment horizontal="left"/>
    </xf>
    <xf numFmtId="0" fontId="10" fillId="0" borderId="8" xfId="0" applyFont="1" applyBorder="1" applyAlignment="1">
      <alignment horizontal="right"/>
    </xf>
    <xf numFmtId="0" fontId="9" fillId="0" borderId="8" xfId="0" applyFont="1" applyBorder="1" applyAlignment="1" applyProtection="1">
      <alignment vertical="top" wrapText="1"/>
      <protection locked="0"/>
    </xf>
    <xf numFmtId="49" fontId="16" fillId="0" borderId="8" xfId="0" applyNumberFormat="1" applyFont="1" applyBorder="1"/>
    <xf numFmtId="0" fontId="1" fillId="0" borderId="8" xfId="0" applyFont="1" applyBorder="1"/>
    <xf numFmtId="49" fontId="0" fillId="0" borderId="8" xfId="0" applyNumberFormat="1" applyBorder="1"/>
    <xf numFmtId="0" fontId="0" fillId="0" borderId="6" xfId="0" applyBorder="1" applyAlignment="1">
      <alignment horizontal="center" vertical="center" wrapText="1"/>
    </xf>
    <xf numFmtId="0" fontId="33" fillId="0" borderId="0" xfId="0" applyFont="1" applyAlignment="1">
      <alignment vertical="center"/>
    </xf>
    <xf numFmtId="0" fontId="0" fillId="0" borderId="6" xfId="0" applyBorder="1" applyAlignment="1">
      <alignment horizontal="left" vertical="top" wrapText="1"/>
    </xf>
    <xf numFmtId="0" fontId="0" fillId="0" borderId="5" xfId="0" applyBorder="1" applyAlignment="1">
      <alignment horizontal="center"/>
    </xf>
    <xf numFmtId="0" fontId="43" fillId="0" borderId="0" xfId="0" applyFont="1" applyAlignment="1">
      <alignment horizontal="center" vertical="center"/>
    </xf>
    <xf numFmtId="0" fontId="0" fillId="0" borderId="0" xfId="0" applyAlignment="1">
      <alignment vertical="center"/>
    </xf>
    <xf numFmtId="0" fontId="1" fillId="0" borderId="0" xfId="0" applyFont="1" applyAlignment="1">
      <alignment horizontal="center" vertical="center"/>
    </xf>
    <xf numFmtId="0" fontId="57" fillId="0" borderId="0" xfId="1" applyFont="1" applyFill="1" applyAlignment="1" applyProtection="1">
      <alignment horizontal="center" vertical="top" wrapText="1"/>
      <protection locked="0"/>
    </xf>
    <xf numFmtId="0" fontId="17" fillId="0" borderId="0" xfId="0" applyFont="1"/>
    <xf numFmtId="0" fontId="34" fillId="0" borderId="0" xfId="0" applyFont="1" applyAlignment="1">
      <alignment horizontal="left" vertical="center"/>
    </xf>
    <xf numFmtId="0" fontId="27" fillId="0" borderId="0" xfId="0" applyFont="1" applyAlignment="1">
      <alignment horizontal="left" vertical="center" wrapText="1"/>
    </xf>
    <xf numFmtId="0" fontId="8" fillId="0" borderId="0" xfId="0" applyFont="1" applyAlignment="1">
      <alignment vertical="center"/>
    </xf>
    <xf numFmtId="0" fontId="9" fillId="0" borderId="0" xfId="0" applyFont="1" applyAlignment="1">
      <alignment vertical="center"/>
    </xf>
    <xf numFmtId="0" fontId="8" fillId="0" borderId="0" xfId="0" applyFont="1" applyAlignment="1">
      <alignment horizontal="left" vertical="center" wrapText="1"/>
    </xf>
    <xf numFmtId="0" fontId="45" fillId="0" borderId="0" xfId="0" applyFont="1" applyAlignment="1">
      <alignment vertical="center" wrapText="1"/>
    </xf>
    <xf numFmtId="0" fontId="1" fillId="0" borderId="0" xfId="0" applyFont="1" applyAlignment="1">
      <alignment vertical="center"/>
    </xf>
    <xf numFmtId="0" fontId="37" fillId="0" borderId="0" xfId="1" applyFont="1" applyFill="1" applyAlignment="1" applyProtection="1">
      <alignment horizontal="center" vertical="top" wrapText="1"/>
      <protection locked="0"/>
    </xf>
    <xf numFmtId="0" fontId="57" fillId="0" borderId="0" xfId="1" applyFont="1" applyFill="1" applyBorder="1" applyAlignment="1" applyProtection="1">
      <alignment vertical="top" wrapText="1"/>
      <protection locked="0"/>
    </xf>
    <xf numFmtId="0" fontId="57" fillId="0" borderId="0" xfId="1" applyFont="1" applyFill="1" applyBorder="1" applyAlignment="1" applyProtection="1">
      <alignment horizontal="center" vertical="top" wrapText="1"/>
      <protection locked="0"/>
    </xf>
    <xf numFmtId="0" fontId="37" fillId="0" borderId="0" xfId="1" applyFont="1" applyFill="1" applyBorder="1" applyAlignment="1" applyProtection="1">
      <alignment vertical="top" wrapText="1"/>
      <protection locked="0"/>
    </xf>
    <xf numFmtId="0" fontId="37" fillId="0" borderId="0" xfId="1" applyFont="1" applyFill="1" applyBorder="1" applyAlignment="1" applyProtection="1">
      <alignment horizontal="center" vertical="top" wrapText="1"/>
      <protection locked="0"/>
    </xf>
    <xf numFmtId="0" fontId="62" fillId="0" borderId="0" xfId="0" applyFont="1" applyAlignment="1">
      <alignment vertical="center" wrapText="1"/>
    </xf>
    <xf numFmtId="0" fontId="35" fillId="0" borderId="6" xfId="0" applyFont="1" applyBorder="1" applyAlignment="1">
      <alignment vertical="center"/>
    </xf>
    <xf numFmtId="0" fontId="23" fillId="0" borderId="0" xfId="0" applyFont="1" applyAlignment="1">
      <alignment vertical="center"/>
    </xf>
    <xf numFmtId="0" fontId="41" fillId="0" borderId="0" xfId="0" applyFont="1" applyAlignment="1">
      <alignment horizontal="left" vertical="center" indent="1"/>
    </xf>
    <xf numFmtId="0" fontId="34" fillId="0" borderId="6" xfId="0" applyFont="1" applyBorder="1" applyAlignment="1">
      <alignment vertical="center" wrapText="1"/>
    </xf>
    <xf numFmtId="0" fontId="30" fillId="0" borderId="0" xfId="0" applyFont="1"/>
    <xf numFmtId="0" fontId="30" fillId="0" borderId="6" xfId="0" applyFont="1" applyBorder="1"/>
    <xf numFmtId="0" fontId="30" fillId="0" borderId="8" xfId="0" applyFont="1" applyBorder="1"/>
    <xf numFmtId="0" fontId="30" fillId="0" borderId="9" xfId="0" applyFont="1" applyBorder="1"/>
    <xf numFmtId="0" fontId="29" fillId="0" borderId="0" xfId="0" applyFont="1"/>
    <xf numFmtId="0" fontId="0" fillId="0" borderId="0" xfId="0" applyAlignment="1">
      <alignment vertical="top"/>
    </xf>
    <xf numFmtId="0" fontId="7" fillId="0" borderId="0" xfId="0" applyFont="1" applyAlignment="1">
      <alignment vertical="top"/>
    </xf>
    <xf numFmtId="0" fontId="38" fillId="0" borderId="0" xfId="1" applyFont="1" applyFill="1" applyAlignment="1" applyProtection="1">
      <alignment vertical="top" wrapText="1"/>
    </xf>
    <xf numFmtId="0" fontId="0" fillId="0" borderId="0" xfId="0" applyAlignment="1">
      <alignment horizontal="center" vertical="top"/>
    </xf>
    <xf numFmtId="0" fontId="35" fillId="0" borderId="0" xfId="0" applyFont="1" applyAlignment="1">
      <alignment vertical="top"/>
    </xf>
    <xf numFmtId="0" fontId="32" fillId="0" borderId="0" xfId="0" applyFont="1" applyAlignment="1">
      <alignment vertical="top"/>
    </xf>
    <xf numFmtId="0" fontId="32" fillId="0" borderId="0" xfId="0" applyFont="1" applyAlignment="1">
      <alignment vertical="top" wrapText="1"/>
    </xf>
    <xf numFmtId="0" fontId="27" fillId="0" borderId="0" xfId="0" applyFont="1" applyAlignment="1">
      <alignment horizontal="left"/>
    </xf>
    <xf numFmtId="0" fontId="27" fillId="0" borderId="0" xfId="0" applyFont="1" applyAlignment="1">
      <alignment horizontal="center"/>
    </xf>
    <xf numFmtId="0" fontId="1" fillId="0" borderId="0" xfId="0" applyFont="1" applyAlignment="1">
      <alignment vertical="top" wrapText="1"/>
    </xf>
    <xf numFmtId="0" fontId="1" fillId="0" borderId="0" xfId="0" applyFont="1" applyAlignment="1">
      <alignment horizontal="center" vertical="top" wrapText="1"/>
    </xf>
    <xf numFmtId="0" fontId="0" fillId="0" borderId="0" xfId="0" applyAlignment="1">
      <alignment horizontal="right"/>
    </xf>
    <xf numFmtId="0" fontId="10" fillId="0" borderId="0" xfId="0" applyFont="1" applyAlignment="1">
      <alignment horizontal="right"/>
    </xf>
    <xf numFmtId="0" fontId="32" fillId="0" borderId="12" xfId="0" applyFont="1" applyBorder="1"/>
    <xf numFmtId="0" fontId="32" fillId="0" borderId="17" xfId="0" applyFont="1" applyBorder="1"/>
    <xf numFmtId="0" fontId="32" fillId="0" borderId="6" xfId="0" applyFont="1" applyBorder="1"/>
    <xf numFmtId="0" fontId="32" fillId="0" borderId="5" xfId="0" applyFont="1" applyBorder="1" applyAlignment="1">
      <alignment horizontal="left" vertical="top" wrapText="1"/>
    </xf>
    <xf numFmtId="0" fontId="21" fillId="0" borderId="0" xfId="0" applyFont="1"/>
    <xf numFmtId="0" fontId="32" fillId="0" borderId="0" xfId="0" applyFont="1" applyAlignment="1">
      <alignment horizontal="center" vertical="center"/>
    </xf>
    <xf numFmtId="0" fontId="18" fillId="0" borderId="0" xfId="0" applyFont="1" applyAlignment="1">
      <alignment vertical="center" wrapText="1"/>
    </xf>
    <xf numFmtId="0" fontId="18" fillId="0" borderId="0" xfId="0" applyFont="1" applyAlignment="1">
      <alignment horizontal="left" vertical="center" wrapText="1"/>
    </xf>
    <xf numFmtId="0" fontId="0" fillId="0" borderId="0" xfId="0" applyAlignment="1">
      <alignment horizontal="left" vertical="center" wrapText="1"/>
    </xf>
    <xf numFmtId="49" fontId="0" fillId="0" borderId="0" xfId="0" applyNumberFormat="1" applyAlignment="1">
      <alignment horizontal="left" vertical="center" wrapText="1"/>
    </xf>
    <xf numFmtId="0" fontId="32" fillId="0" borderId="0" xfId="0" applyFont="1" applyAlignment="1">
      <alignment wrapText="1"/>
    </xf>
    <xf numFmtId="0" fontId="9" fillId="0" borderId="6" xfId="0" applyFont="1" applyBorder="1" applyAlignment="1">
      <alignment horizontal="left" vertical="top" wrapText="1"/>
    </xf>
    <xf numFmtId="0" fontId="18" fillId="0" borderId="6" xfId="0" applyFont="1" applyBorder="1" applyAlignment="1">
      <alignment vertical="center" wrapText="1"/>
    </xf>
    <xf numFmtId="0" fontId="18" fillId="0" borderId="6" xfId="0" applyFont="1" applyBorder="1" applyAlignment="1">
      <alignment horizontal="left" vertical="center" wrapText="1"/>
    </xf>
    <xf numFmtId="0" fontId="0" fillId="0" borderId="6" xfId="0" applyBorder="1" applyAlignment="1">
      <alignment horizontal="left" vertical="center" wrapText="1"/>
    </xf>
    <xf numFmtId="49" fontId="0" fillId="0" borderId="6" xfId="0" applyNumberFormat="1" applyBorder="1" applyAlignment="1">
      <alignment horizontal="left" vertical="center" wrapText="1"/>
    </xf>
    <xf numFmtId="0" fontId="0" fillId="0" borderId="6" xfId="0" applyBorder="1" applyAlignment="1">
      <alignment horizontal="left" vertical="center"/>
    </xf>
    <xf numFmtId="0" fontId="0" fillId="0" borderId="0" xfId="0" applyAlignment="1">
      <alignment horizontal="left" vertical="center"/>
    </xf>
    <xf numFmtId="0" fontId="25" fillId="0" borderId="6" xfId="0" applyFont="1" applyBorder="1" applyAlignment="1">
      <alignment vertical="center"/>
    </xf>
    <xf numFmtId="0" fontId="35" fillId="0" borderId="8" xfId="0" applyFont="1" applyBorder="1" applyAlignment="1">
      <alignment vertical="center"/>
    </xf>
    <xf numFmtId="0" fontId="25" fillId="0" borderId="8" xfId="0" applyFont="1" applyBorder="1" applyAlignment="1">
      <alignment vertical="center"/>
    </xf>
    <xf numFmtId="0" fontId="25" fillId="0" borderId="9" xfId="0" applyFont="1" applyBorder="1" applyAlignment="1">
      <alignment vertical="center"/>
    </xf>
    <xf numFmtId="0" fontId="28" fillId="0" borderId="8" xfId="0" applyFont="1" applyBorder="1" applyAlignment="1">
      <alignment vertical="top" wrapText="1"/>
    </xf>
    <xf numFmtId="0" fontId="49" fillId="0" borderId="0" xfId="0" applyFont="1" applyAlignment="1">
      <alignment vertical="center" wrapText="1"/>
    </xf>
    <xf numFmtId="0" fontId="49" fillId="0" borderId="0" xfId="0" applyFont="1" applyAlignment="1">
      <alignment vertical="top" wrapText="1"/>
    </xf>
    <xf numFmtId="0" fontId="32" fillId="0" borderId="0" xfId="0" applyFont="1" applyAlignment="1">
      <alignment vertical="center" wrapText="1"/>
    </xf>
    <xf numFmtId="0" fontId="41" fillId="0" borderId="0" xfId="0" applyFont="1" applyAlignment="1">
      <alignment horizontal="left" vertical="center" wrapText="1"/>
    </xf>
    <xf numFmtId="0" fontId="41" fillId="0" borderId="6" xfId="0" applyFont="1" applyBorder="1" applyAlignment="1">
      <alignment horizontal="left" vertical="center" wrapText="1"/>
    </xf>
    <xf numFmtId="0" fontId="41" fillId="0" borderId="0" xfId="0" applyFont="1" applyAlignment="1">
      <alignment vertical="center" wrapText="1"/>
    </xf>
    <xf numFmtId="0" fontId="17" fillId="0" borderId="0" xfId="0" applyFont="1" applyAlignment="1">
      <alignment vertical="center"/>
    </xf>
    <xf numFmtId="0" fontId="0" fillId="5" borderId="1" xfId="0" applyFill="1" applyBorder="1" applyAlignment="1" applyProtection="1">
      <alignment horizontal="center" vertical="center"/>
      <protection locked="0"/>
    </xf>
    <xf numFmtId="0" fontId="0" fillId="0" borderId="5" xfId="0" applyBorder="1" applyAlignment="1">
      <alignment vertical="top" wrapText="1"/>
    </xf>
    <xf numFmtId="0" fontId="49" fillId="0" borderId="5" xfId="0" applyFont="1" applyBorder="1" applyAlignment="1">
      <alignment horizontal="left" vertical="top" wrapText="1"/>
    </xf>
    <xf numFmtId="0" fontId="8" fillId="0" borderId="6" xfId="0" applyFont="1" applyBorder="1" applyAlignment="1">
      <alignment vertical="center"/>
    </xf>
    <xf numFmtId="0" fontId="8" fillId="0" borderId="6" xfId="0" applyFont="1" applyBorder="1" applyAlignment="1">
      <alignment vertical="center" wrapText="1"/>
    </xf>
    <xf numFmtId="0" fontId="49" fillId="0" borderId="5" xfId="0" applyFont="1" applyBorder="1" applyAlignment="1">
      <alignment vertical="top" wrapText="1"/>
    </xf>
    <xf numFmtId="0" fontId="14" fillId="0" borderId="6" xfId="0" applyFont="1" applyBorder="1"/>
    <xf numFmtId="0" fontId="9" fillId="0" borderId="8" xfId="0" applyFont="1" applyBorder="1"/>
    <xf numFmtId="0" fontId="8" fillId="0" borderId="8" xfId="0" applyFont="1" applyBorder="1"/>
    <xf numFmtId="0" fontId="8" fillId="0" borderId="9" xfId="0" applyFont="1" applyBorder="1"/>
    <xf numFmtId="49" fontId="9" fillId="0" borderId="0" xfId="0" applyNumberFormat="1" applyFont="1" applyAlignment="1">
      <alignment horizontal="left" vertical="center" wrapText="1"/>
    </xf>
    <xf numFmtId="49" fontId="9" fillId="0" borderId="6" xfId="0" applyNumberFormat="1" applyFont="1" applyBorder="1" applyAlignment="1">
      <alignment horizontal="left" vertical="center" wrapText="1"/>
    </xf>
    <xf numFmtId="0" fontId="32" fillId="0" borderId="5" xfId="0" applyFont="1" applyBorder="1"/>
    <xf numFmtId="0" fontId="32" fillId="0" borderId="0" xfId="1" applyFont="1" applyFill="1" applyBorder="1" applyAlignment="1" applyProtection="1">
      <alignment vertical="top" wrapText="1"/>
    </xf>
    <xf numFmtId="0" fontId="46" fillId="0" borderId="0" xfId="1" applyFont="1" applyFill="1" applyAlignment="1" applyProtection="1">
      <alignment vertical="top" wrapText="1"/>
    </xf>
    <xf numFmtId="1" fontId="0" fillId="0" borderId="0" xfId="0" applyNumberFormat="1" applyAlignment="1">
      <alignment horizontal="left" vertical="center" wrapText="1"/>
    </xf>
    <xf numFmtId="1" fontId="0" fillId="0" borderId="6" xfId="0" applyNumberFormat="1" applyBorder="1" applyAlignment="1">
      <alignment horizontal="left" vertical="center" wrapText="1"/>
    </xf>
    <xf numFmtId="49" fontId="26" fillId="0" borderId="0" xfId="1" applyNumberFormat="1" applyFill="1" applyBorder="1" applyAlignment="1" applyProtection="1">
      <alignment horizontal="left" vertical="center" wrapText="1"/>
    </xf>
    <xf numFmtId="49" fontId="26" fillId="0" borderId="6" xfId="1" applyNumberFormat="1" applyFill="1" applyBorder="1" applyAlignment="1" applyProtection="1">
      <alignment horizontal="left" vertical="center" wrapText="1"/>
    </xf>
    <xf numFmtId="0" fontId="43" fillId="14" borderId="30" xfId="0" applyFont="1" applyFill="1" applyBorder="1" applyAlignment="1">
      <alignment horizontal="center" vertical="center" wrapText="1"/>
    </xf>
    <xf numFmtId="0" fontId="0" fillId="0" borderId="8" xfId="0" applyBorder="1" applyAlignment="1">
      <alignment horizontal="left" vertical="top" wrapText="1"/>
    </xf>
    <xf numFmtId="0" fontId="0" fillId="0" borderId="5" xfId="0" applyBorder="1" applyAlignment="1">
      <alignment horizontal="left" vertical="top" wrapText="1"/>
    </xf>
    <xf numFmtId="0" fontId="33" fillId="0" borderId="6" xfId="0" applyFont="1" applyBorder="1" applyAlignment="1">
      <alignment horizontal="center" vertical="center"/>
    </xf>
    <xf numFmtId="0" fontId="0" fillId="0" borderId="6" xfId="0" applyBorder="1" applyAlignment="1">
      <alignment vertical="center"/>
    </xf>
    <xf numFmtId="0" fontId="37" fillId="0" borderId="0" xfId="1" applyFont="1" applyFill="1" applyAlignment="1" applyProtection="1">
      <alignment vertical="top" wrapText="1"/>
    </xf>
    <xf numFmtId="0" fontId="37" fillId="0" borderId="6" xfId="1" applyFont="1" applyFill="1" applyBorder="1" applyAlignment="1" applyProtection="1">
      <alignment horizontal="center" vertical="top" wrapText="1"/>
    </xf>
    <xf numFmtId="0" fontId="37" fillId="0" borderId="0" xfId="1" applyFont="1" applyFill="1" applyAlignment="1" applyProtection="1">
      <alignment horizontal="center" vertical="top" wrapText="1"/>
    </xf>
    <xf numFmtId="0" fontId="17" fillId="0" borderId="0" xfId="0" applyFont="1" applyAlignment="1">
      <alignment horizontal="left" vertical="center" wrapText="1"/>
    </xf>
    <xf numFmtId="0" fontId="9" fillId="0" borderId="6" xfId="0" applyFont="1" applyBorder="1" applyAlignment="1">
      <alignment vertical="center"/>
    </xf>
    <xf numFmtId="0" fontId="16" fillId="0" borderId="0" xfId="0" applyFont="1" applyAlignment="1">
      <alignment vertical="center"/>
    </xf>
    <xf numFmtId="0" fontId="17" fillId="0" borderId="0" xfId="0" applyFont="1" applyAlignment="1">
      <alignment horizontal="left" wrapText="1"/>
    </xf>
    <xf numFmtId="0" fontId="9" fillId="0" borderId="6" xfId="0" applyFont="1" applyBorder="1"/>
    <xf numFmtId="0" fontId="37" fillId="0" borderId="6" xfId="1" applyFont="1" applyFill="1" applyBorder="1" applyAlignment="1" applyProtection="1">
      <alignment horizontal="center" vertical="center" wrapText="1"/>
    </xf>
    <xf numFmtId="0" fontId="37" fillId="0" borderId="0" xfId="1" applyFont="1" applyFill="1" applyAlignment="1" applyProtection="1">
      <alignment horizontal="center" vertical="center" wrapText="1"/>
    </xf>
    <xf numFmtId="0" fontId="62" fillId="0" borderId="0" xfId="1" applyFont="1" applyFill="1" applyAlignment="1" applyProtection="1">
      <alignment horizontal="left" vertical="top"/>
    </xf>
    <xf numFmtId="0" fontId="0" fillId="0" borderId="6" xfId="0" applyBorder="1" applyAlignment="1">
      <alignment horizontal="left" vertical="top"/>
    </xf>
    <xf numFmtId="0" fontId="55" fillId="0" borderId="0" xfId="0" applyFont="1" applyAlignment="1">
      <alignment horizontal="right" vertical="top"/>
    </xf>
    <xf numFmtId="0" fontId="1" fillId="0" borderId="0" xfId="0" applyFont="1" applyAlignment="1">
      <alignment horizontal="left" vertical="top"/>
    </xf>
    <xf numFmtId="0" fontId="32" fillId="0" borderId="0" xfId="0" applyFont="1" applyAlignment="1">
      <alignment horizontal="center"/>
    </xf>
    <xf numFmtId="0" fontId="0" fillId="0" borderId="5" xfId="0" applyBorder="1" applyAlignment="1">
      <alignment horizontal="center" vertical="center"/>
    </xf>
    <xf numFmtId="0" fontId="1" fillId="0" borderId="0" xfId="0" applyFont="1" applyAlignment="1">
      <alignment horizontal="left" vertical="center" wrapText="1"/>
    </xf>
    <xf numFmtId="0" fontId="34" fillId="8" borderId="5" xfId="0" applyFont="1" applyFill="1" applyBorder="1" applyAlignment="1">
      <alignment horizontal="center" vertical="top" wrapText="1"/>
    </xf>
    <xf numFmtId="0" fontId="34" fillId="8" borderId="0" xfId="0" applyFont="1" applyFill="1" applyAlignment="1">
      <alignment horizontal="center" vertical="top" wrapText="1"/>
    </xf>
    <xf numFmtId="0" fontId="33" fillId="8" borderId="5" xfId="0" applyFont="1" applyFill="1" applyBorder="1" applyAlignment="1">
      <alignment vertical="top" wrapText="1"/>
    </xf>
    <xf numFmtId="1" fontId="0" fillId="0" borderId="6" xfId="0" applyNumberFormat="1" applyBorder="1" applyAlignment="1">
      <alignment horizontal="right" vertical="top" indent="2"/>
    </xf>
    <xf numFmtId="1" fontId="0" fillId="0" borderId="0" xfId="0" applyNumberFormat="1" applyAlignment="1">
      <alignment horizontal="right" vertical="top" indent="2"/>
    </xf>
    <xf numFmtId="1" fontId="0" fillId="0" borderId="6" xfId="0" applyNumberFormat="1" applyBorder="1" applyAlignment="1">
      <alignment horizontal="right" vertical="top" wrapText="1" indent="2"/>
    </xf>
    <xf numFmtId="1" fontId="0" fillId="0" borderId="0" xfId="0" applyNumberFormat="1" applyAlignment="1">
      <alignment horizontal="right" vertical="top" wrapText="1" indent="2"/>
    </xf>
    <xf numFmtId="0" fontId="0" fillId="8" borderId="8" xfId="0" applyFill="1" applyBorder="1" applyAlignment="1">
      <alignment vertical="top" wrapText="1"/>
    </xf>
    <xf numFmtId="0" fontId="2" fillId="0" borderId="5" xfId="0" applyFont="1" applyBorder="1"/>
    <xf numFmtId="0" fontId="58" fillId="16" borderId="17" xfId="0" applyFont="1" applyFill="1" applyBorder="1" applyAlignment="1">
      <alignment horizontal="center" vertical="center" wrapText="1"/>
    </xf>
    <xf numFmtId="3" fontId="59" fillId="16" borderId="1" xfId="0" applyNumberFormat="1" applyFont="1" applyFill="1" applyBorder="1" applyAlignment="1">
      <alignment horizontal="center" vertical="center"/>
    </xf>
    <xf numFmtId="0" fontId="3" fillId="0" borderId="0" xfId="0" applyFont="1"/>
    <xf numFmtId="0" fontId="3" fillId="0" borderId="5" xfId="0" applyFont="1" applyBorder="1"/>
    <xf numFmtId="3" fontId="59" fillId="16" borderId="15" xfId="0" applyNumberFormat="1" applyFont="1" applyFill="1" applyBorder="1" applyAlignment="1">
      <alignment horizontal="center" vertical="center"/>
    </xf>
    <xf numFmtId="0" fontId="54" fillId="0" borderId="0" xfId="0" applyFont="1" applyAlignment="1">
      <alignment horizontal="right" vertical="center"/>
    </xf>
    <xf numFmtId="0" fontId="34" fillId="0" borderId="0" xfId="0" applyFont="1" applyAlignment="1">
      <alignment horizontal="left" vertical="center" indent="1"/>
    </xf>
    <xf numFmtId="0" fontId="41" fillId="0" borderId="7" xfId="0" applyFont="1" applyBorder="1" applyAlignment="1">
      <alignment vertical="top" wrapText="1"/>
    </xf>
    <xf numFmtId="0" fontId="41" fillId="0" borderId="8" xfId="0" applyFont="1" applyBorder="1" applyAlignment="1">
      <alignment vertical="top" wrapText="1"/>
    </xf>
    <xf numFmtId="0" fontId="41" fillId="0" borderId="3" xfId="0" applyFont="1" applyBorder="1" applyAlignment="1">
      <alignment vertical="top" wrapText="1"/>
    </xf>
    <xf numFmtId="0" fontId="8" fillId="0" borderId="3" xfId="0" applyFont="1" applyBorder="1"/>
    <xf numFmtId="0" fontId="67" fillId="0" borderId="0" xfId="0" applyFont="1" applyAlignment="1">
      <alignment vertical="center"/>
    </xf>
    <xf numFmtId="0" fontId="67" fillId="0" borderId="0" xfId="0" applyFont="1" applyAlignment="1">
      <alignment horizontal="center" vertical="center"/>
    </xf>
    <xf numFmtId="0" fontId="32" fillId="0" borderId="0" xfId="0" applyFont="1" applyAlignment="1">
      <alignment horizontal="left"/>
    </xf>
    <xf numFmtId="0" fontId="67" fillId="0" borderId="16" xfId="0" applyFont="1" applyBorder="1" applyAlignment="1">
      <alignment vertical="center"/>
    </xf>
    <xf numFmtId="0" fontId="67" fillId="0" borderId="21" xfId="0" applyFont="1" applyBorder="1" applyAlignment="1">
      <alignment vertical="center"/>
    </xf>
    <xf numFmtId="0" fontId="32" fillId="0" borderId="14" xfId="0" applyFont="1" applyBorder="1" applyAlignment="1">
      <alignment vertical="top" wrapText="1"/>
    </xf>
    <xf numFmtId="167" fontId="27" fillId="0" borderId="0" xfId="0" applyNumberFormat="1" applyFont="1" applyAlignment="1">
      <alignment vertical="top" wrapText="1"/>
    </xf>
    <xf numFmtId="167" fontId="27" fillId="0" borderId="6" xfId="0" applyNumberFormat="1" applyFont="1" applyBorder="1" applyAlignment="1">
      <alignment vertical="top" wrapText="1"/>
    </xf>
    <xf numFmtId="0" fontId="0" fillId="0" borderId="0" xfId="0" applyAlignment="1">
      <alignment horizontal="left" vertical="top" indent="1"/>
    </xf>
    <xf numFmtId="0" fontId="0" fillId="0" borderId="6" xfId="0" applyBorder="1" applyAlignment="1">
      <alignment horizontal="left"/>
    </xf>
    <xf numFmtId="0" fontId="34" fillId="0" borderId="5" xfId="0" applyFont="1" applyBorder="1" applyAlignment="1">
      <alignment vertical="center" wrapText="1"/>
    </xf>
    <xf numFmtId="0" fontId="0" fillId="0" borderId="6" xfId="0" applyBorder="1" applyAlignment="1">
      <alignment vertical="top" wrapText="1"/>
    </xf>
    <xf numFmtId="0" fontId="4" fillId="0" borderId="0" xfId="0" applyFont="1" applyAlignment="1">
      <alignment horizontal="left" wrapText="1"/>
    </xf>
    <xf numFmtId="0" fontId="42" fillId="0" borderId="0" xfId="0" applyFont="1" applyAlignment="1">
      <alignment horizontal="center" vertical="center" wrapText="1"/>
    </xf>
    <xf numFmtId="0" fontId="34" fillId="0" borderId="5" xfId="0" applyFont="1" applyBorder="1" applyAlignment="1" applyProtection="1">
      <alignment horizontal="left" vertical="center" indent="1"/>
      <protection locked="0"/>
    </xf>
    <xf numFmtId="7" fontId="34" fillId="0" borderId="0" xfId="0" applyNumberFormat="1" applyFont="1" applyAlignment="1">
      <alignment horizontal="left" vertical="center" indent="1"/>
    </xf>
    <xf numFmtId="167" fontId="42" fillId="0" borderId="5" xfId="0" applyNumberFormat="1" applyFont="1" applyBorder="1" applyAlignment="1">
      <alignment horizontal="left" vertical="top" wrapText="1" indent="1"/>
    </xf>
    <xf numFmtId="167" fontId="42" fillId="0" borderId="0" xfId="0" applyNumberFormat="1" applyFont="1" applyAlignment="1">
      <alignment horizontal="left" vertical="top" wrapText="1" indent="1"/>
    </xf>
    <xf numFmtId="167" fontId="42" fillId="0" borderId="6" xfId="0" applyNumberFormat="1" applyFont="1" applyBorder="1" applyAlignment="1">
      <alignment horizontal="left" vertical="top" wrapText="1" indent="1"/>
    </xf>
    <xf numFmtId="0" fontId="33" fillId="0" borderId="5" xfId="0" applyFont="1" applyBorder="1" applyAlignment="1">
      <alignment horizontal="left" indent="1"/>
    </xf>
    <xf numFmtId="0" fontId="34" fillId="0" borderId="0" xfId="0" applyFont="1" applyAlignment="1">
      <alignment horizontal="left" indent="1"/>
    </xf>
    <xf numFmtId="0" fontId="34" fillId="0" borderId="0" xfId="0" applyFont="1" applyAlignment="1">
      <alignment horizontal="left" wrapText="1" indent="1"/>
    </xf>
    <xf numFmtId="0" fontId="33" fillId="0" borderId="6" xfId="0" applyFont="1" applyBorder="1" applyAlignment="1">
      <alignment horizontal="left" indent="1"/>
    </xf>
    <xf numFmtId="0" fontId="68" fillId="0" borderId="0" xfId="0" applyFont="1" applyAlignment="1">
      <alignment horizontal="left" vertical="top" wrapText="1" indent="1"/>
    </xf>
    <xf numFmtId="49" fontId="33" fillId="0" borderId="6" xfId="0" applyNumberFormat="1" applyFont="1" applyBorder="1" applyAlignment="1">
      <alignment horizontal="left" indent="1"/>
    </xf>
    <xf numFmtId="0" fontId="34" fillId="0" borderId="5" xfId="0" applyFont="1" applyBorder="1" applyAlignment="1">
      <alignment horizontal="left" vertical="top" wrapText="1" indent="1"/>
    </xf>
    <xf numFmtId="0" fontId="34" fillId="0" borderId="0" xfId="0" applyFont="1" applyAlignment="1">
      <alignment horizontal="left" vertical="top" wrapText="1" indent="1"/>
    </xf>
    <xf numFmtId="0" fontId="33" fillId="0" borderId="0" xfId="0" applyFont="1" applyAlignment="1">
      <alignment horizontal="left" vertical="center" wrapText="1" indent="1"/>
    </xf>
    <xf numFmtId="0" fontId="33" fillId="0" borderId="6" xfId="0" applyFont="1" applyBorder="1" applyAlignment="1">
      <alignment horizontal="left" vertical="center" wrapText="1" indent="1"/>
    </xf>
    <xf numFmtId="0" fontId="50" fillId="0" borderId="0" xfId="0" applyFont="1" applyAlignment="1">
      <alignment horizontal="left" vertical="center" wrapText="1"/>
    </xf>
    <xf numFmtId="0" fontId="34" fillId="0" borderId="6" xfId="0" applyFont="1" applyBorder="1" applyAlignment="1">
      <alignment horizontal="center" vertical="center" wrapText="1"/>
    </xf>
    <xf numFmtId="0" fontId="42" fillId="0" borderId="0" xfId="0" applyFont="1" applyAlignment="1">
      <alignment horizontal="left" vertical="center" wrapText="1"/>
    </xf>
    <xf numFmtId="0" fontId="1" fillId="0" borderId="5" xfId="0" applyFont="1" applyBorder="1"/>
    <xf numFmtId="0" fontId="0" fillId="0" borderId="5" xfId="0" applyBorder="1" applyAlignment="1">
      <alignment horizontal="left"/>
    </xf>
    <xf numFmtId="0" fontId="1" fillId="0" borderId="6" xfId="0" applyFont="1" applyBorder="1" applyAlignment="1">
      <alignment horizontal="center" vertical="center" wrapText="1"/>
    </xf>
    <xf numFmtId="0" fontId="32" fillId="0" borderId="0" xfId="0" applyFont="1" applyAlignment="1">
      <alignment horizontal="center" vertical="center" wrapText="1"/>
    </xf>
    <xf numFmtId="0" fontId="0" fillId="0" borderId="6" xfId="0" applyBorder="1" applyAlignment="1">
      <alignment horizontal="center" vertical="center"/>
    </xf>
    <xf numFmtId="0" fontId="1" fillId="0" borderId="5" xfId="0" applyFont="1" applyBorder="1" applyAlignment="1">
      <alignment horizontal="center" vertical="center"/>
    </xf>
    <xf numFmtId="0" fontId="0" fillId="0" borderId="0" xfId="0" applyAlignment="1">
      <alignment horizontal="right" indent="1"/>
    </xf>
    <xf numFmtId="0" fontId="0" fillId="0" borderId="0" xfId="0" applyAlignment="1">
      <alignment horizontal="right" vertical="top" indent="2"/>
    </xf>
    <xf numFmtId="0" fontId="0" fillId="0" borderId="0" xfId="0" applyAlignment="1" applyProtection="1">
      <alignment horizontal="right" vertical="center" indent="1"/>
      <protection locked="0"/>
    </xf>
    <xf numFmtId="0" fontId="0" fillId="0" borderId="0" xfId="0" applyAlignment="1">
      <alignment horizontal="right" vertical="top" wrapText="1" indent="1"/>
    </xf>
    <xf numFmtId="0" fontId="0" fillId="0" borderId="6" xfId="0" applyBorder="1" applyAlignment="1">
      <alignment horizontal="left" vertical="top" wrapText="1" indent="1"/>
    </xf>
    <xf numFmtId="0" fontId="34" fillId="0" borderId="13" xfId="0" applyFont="1" applyBorder="1" applyAlignment="1">
      <alignment horizontal="center" vertical="center" wrapText="1"/>
    </xf>
    <xf numFmtId="0" fontId="30" fillId="0" borderId="6" xfId="0" applyFont="1" applyBorder="1" applyAlignment="1">
      <alignment vertical="top"/>
    </xf>
    <xf numFmtId="0" fontId="0" fillId="0" borderId="5" xfId="0" applyBorder="1" applyAlignment="1">
      <alignment horizontal="left" vertical="center" wrapText="1"/>
    </xf>
    <xf numFmtId="0" fontId="37" fillId="0" borderId="0" xfId="1" applyFont="1" applyFill="1" applyBorder="1" applyAlignment="1" applyProtection="1">
      <alignment horizontal="center" vertical="top" wrapText="1"/>
    </xf>
    <xf numFmtId="0" fontId="0" fillId="0" borderId="8" xfId="0" applyBorder="1" applyAlignment="1">
      <alignment horizontal="left" vertical="center" wrapText="1"/>
    </xf>
    <xf numFmtId="0" fontId="30" fillId="0" borderId="0" xfId="0" applyFont="1" applyAlignment="1">
      <alignment vertical="top"/>
    </xf>
    <xf numFmtId="0" fontId="34" fillId="0" borderId="0" xfId="0" applyFont="1" applyAlignment="1">
      <alignment vertical="top" wrapText="1"/>
    </xf>
    <xf numFmtId="0" fontId="0" fillId="0" borderId="12" xfId="0" applyBorder="1" applyAlignment="1">
      <alignment vertical="top" wrapText="1"/>
    </xf>
    <xf numFmtId="0" fontId="0" fillId="0" borderId="0" xfId="0" applyAlignment="1">
      <alignment wrapText="1"/>
    </xf>
    <xf numFmtId="0" fontId="13" fillId="0" borderId="0" xfId="0" applyFont="1"/>
    <xf numFmtId="0" fontId="15" fillId="0" borderId="0" xfId="0" applyFont="1"/>
    <xf numFmtId="49" fontId="15" fillId="0" borderId="0" xfId="0" applyNumberFormat="1" applyFont="1"/>
    <xf numFmtId="0" fontId="12" fillId="0" borderId="0" xfId="0" applyFont="1" applyAlignment="1">
      <alignment horizontal="center" vertical="center"/>
    </xf>
    <xf numFmtId="0" fontId="23" fillId="0" borderId="0" xfId="0" applyFont="1" applyAlignment="1">
      <alignment horizontal="right"/>
    </xf>
    <xf numFmtId="165" fontId="18" fillId="0" borderId="0" xfId="0" applyNumberFormat="1" applyFont="1" applyAlignment="1">
      <alignment vertical="top"/>
    </xf>
    <xf numFmtId="166" fontId="34" fillId="8" borderId="1" xfId="2" applyNumberFormat="1" applyFont="1" applyFill="1" applyBorder="1" applyAlignment="1">
      <alignment horizontal="center" vertical="center" wrapText="1"/>
    </xf>
    <xf numFmtId="0" fontId="35" fillId="0" borderId="0" xfId="0" applyFont="1" applyAlignment="1">
      <alignment vertical="top" wrapText="1"/>
    </xf>
    <xf numFmtId="0" fontId="42" fillId="0" borderId="0" xfId="0" applyFont="1" applyAlignment="1">
      <alignment vertical="top"/>
    </xf>
    <xf numFmtId="0" fontId="2" fillId="0" borderId="0" xfId="0" applyFont="1" applyAlignment="1">
      <alignment horizontal="left" vertical="center" wrapText="1"/>
    </xf>
    <xf numFmtId="0" fontId="33" fillId="0" borderId="0" xfId="0" applyFont="1" applyAlignment="1">
      <alignment horizontal="left"/>
    </xf>
    <xf numFmtId="0" fontId="0" fillId="0" borderId="7" xfId="0" applyBorder="1" applyAlignment="1">
      <alignment vertical="top" wrapText="1"/>
    </xf>
    <xf numFmtId="0" fontId="23" fillId="0" borderId="5" xfId="0" applyFont="1" applyBorder="1" applyAlignment="1">
      <alignment horizontal="center" vertical="center"/>
    </xf>
    <xf numFmtId="0" fontId="23" fillId="0" borderId="6" xfId="0" applyFont="1" applyBorder="1" applyAlignment="1">
      <alignment horizontal="center" vertical="center"/>
    </xf>
    <xf numFmtId="0" fontId="34" fillId="8" borderId="0" xfId="0" applyFont="1" applyFill="1" applyAlignment="1">
      <alignment vertical="center"/>
    </xf>
    <xf numFmtId="0" fontId="42" fillId="0" borderId="0" xfId="0" applyFont="1" applyAlignment="1">
      <alignment horizontal="right"/>
    </xf>
    <xf numFmtId="0" fontId="4" fillId="0" borderId="6" xfId="0" applyFont="1" applyBorder="1" applyAlignment="1">
      <alignment vertical="center" wrapText="1"/>
    </xf>
    <xf numFmtId="0" fontId="4" fillId="0" borderId="6" xfId="0" applyFont="1" applyBorder="1" applyAlignment="1">
      <alignment vertical="top" wrapText="1"/>
    </xf>
    <xf numFmtId="0" fontId="74" fillId="16" borderId="1" xfId="0" applyFont="1" applyFill="1" applyBorder="1" applyAlignment="1">
      <alignment horizontal="center" vertical="center"/>
    </xf>
    <xf numFmtId="0" fontId="34" fillId="8" borderId="0" xfId="0" applyFont="1" applyFill="1" applyAlignment="1">
      <alignment horizontal="right" vertical="center" wrapText="1"/>
    </xf>
    <xf numFmtId="0" fontId="0" fillId="0" borderId="3" xfId="0" applyBorder="1" applyAlignment="1">
      <alignment horizontal="left" vertical="top"/>
    </xf>
    <xf numFmtId="165" fontId="49" fillId="0" borderId="0" xfId="0" applyNumberFormat="1" applyFont="1" applyAlignment="1">
      <alignment horizontal="left" vertical="center" indent="1"/>
    </xf>
    <xf numFmtId="167" fontId="13" fillId="0" borderId="0" xfId="0" applyNumberFormat="1" applyFont="1" applyAlignment="1">
      <alignment vertical="center"/>
    </xf>
    <xf numFmtId="3" fontId="0" fillId="13" borderId="1" xfId="0" applyNumberFormat="1" applyFill="1" applyBorder="1" applyAlignment="1">
      <alignment horizontal="center"/>
    </xf>
    <xf numFmtId="3" fontId="34" fillId="8" borderId="0" xfId="0" applyNumberFormat="1" applyFont="1" applyFill="1" applyAlignment="1">
      <alignment horizontal="left" vertical="center" wrapText="1" indent="2"/>
    </xf>
    <xf numFmtId="0" fontId="34" fillId="8" borderId="0" xfId="0" applyFont="1" applyFill="1" applyAlignment="1">
      <alignment horizontal="left" vertical="center" wrapText="1" indent="2"/>
    </xf>
    <xf numFmtId="0" fontId="23" fillId="0" borderId="2" xfId="0" applyFont="1" applyBorder="1" applyAlignment="1">
      <alignment horizontal="right" vertical="center"/>
    </xf>
    <xf numFmtId="0" fontId="23" fillId="0" borderId="7" xfId="0" applyFont="1" applyBorder="1" applyAlignment="1">
      <alignment horizontal="right"/>
    </xf>
    <xf numFmtId="0" fontId="13" fillId="22" borderId="5" xfId="0" applyFont="1" applyFill="1" applyBorder="1"/>
    <xf numFmtId="0" fontId="15" fillId="22" borderId="5" xfId="0" applyFont="1" applyFill="1" applyBorder="1"/>
    <xf numFmtId="0" fontId="0" fillId="22" borderId="7" xfId="0" applyFill="1" applyBorder="1"/>
    <xf numFmtId="0" fontId="0" fillId="22" borderId="5" xfId="0" applyFill="1" applyBorder="1"/>
    <xf numFmtId="3" fontId="49" fillId="22" borderId="6" xfId="0" applyNumberFormat="1" applyFont="1" applyFill="1" applyBorder="1" applyAlignment="1">
      <alignment horizontal="left"/>
    </xf>
    <xf numFmtId="1" fontId="34" fillId="22" borderId="6" xfId="0" applyNumberFormat="1" applyFont="1" applyFill="1" applyBorder="1" applyAlignment="1">
      <alignment horizontal="left"/>
    </xf>
    <xf numFmtId="1" fontId="34" fillId="22" borderId="9" xfId="0" applyNumberFormat="1" applyFont="1" applyFill="1" applyBorder="1" applyAlignment="1">
      <alignment horizontal="left"/>
    </xf>
    <xf numFmtId="0" fontId="34" fillId="22" borderId="5" xfId="0" applyFont="1" applyFill="1" applyBorder="1" applyAlignment="1">
      <alignment wrapText="1"/>
    </xf>
    <xf numFmtId="0" fontId="34" fillId="22" borderId="0" xfId="0" applyFont="1" applyFill="1" applyAlignment="1">
      <alignment horizontal="right" indent="2"/>
    </xf>
    <xf numFmtId="168" fontId="33" fillId="22" borderId="6" xfId="2" applyNumberFormat="1" applyFont="1" applyFill="1" applyBorder="1" applyAlignment="1" applyProtection="1">
      <alignment horizontal="center"/>
    </xf>
    <xf numFmtId="0" fontId="33" fillId="22" borderId="5" xfId="0" applyFont="1" applyFill="1" applyBorder="1"/>
    <xf numFmtId="168" fontId="33" fillId="22" borderId="37" xfId="2" applyNumberFormat="1" applyFont="1" applyFill="1" applyBorder="1" applyAlignment="1" applyProtection="1">
      <alignment horizontal="center"/>
    </xf>
    <xf numFmtId="0" fontId="72" fillId="22" borderId="5" xfId="0" applyFont="1" applyFill="1" applyBorder="1"/>
    <xf numFmtId="168" fontId="34" fillId="22" borderId="6" xfId="2" applyNumberFormat="1" applyFont="1" applyFill="1" applyBorder="1" applyAlignment="1" applyProtection="1">
      <alignment horizontal="center"/>
    </xf>
    <xf numFmtId="0" fontId="33" fillId="22" borderId="7" xfId="0" applyFont="1" applyFill="1" applyBorder="1"/>
    <xf numFmtId="0" fontId="15" fillId="22" borderId="8" xfId="0" applyFont="1" applyFill="1" applyBorder="1"/>
    <xf numFmtId="168" fontId="41" fillId="22" borderId="9" xfId="0" applyNumberFormat="1" applyFont="1" applyFill="1" applyBorder="1" applyAlignment="1">
      <alignment horizontal="center"/>
    </xf>
    <xf numFmtId="0" fontId="34" fillId="22" borderId="5" xfId="0" applyFont="1" applyFill="1" applyBorder="1" applyAlignment="1">
      <alignment horizontal="right" indent="1"/>
    </xf>
    <xf numFmtId="0" fontId="34" fillId="22" borderId="0" xfId="0" applyFont="1" applyFill="1" applyAlignment="1">
      <alignment horizontal="right" indent="1"/>
    </xf>
    <xf numFmtId="0" fontId="9" fillId="0" borderId="0" xfId="0" applyFont="1" applyAlignment="1">
      <alignment horizontal="center"/>
    </xf>
    <xf numFmtId="0" fontId="7" fillId="0" borderId="0" xfId="0" applyFont="1" applyAlignment="1">
      <alignment vertical="top" wrapText="1"/>
    </xf>
    <xf numFmtId="0" fontId="65" fillId="0" borderId="0" xfId="0" applyFont="1" applyAlignment="1">
      <alignment vertical="top"/>
    </xf>
    <xf numFmtId="0" fontId="6" fillId="0" borderId="0" xfId="0" applyFont="1" applyAlignment="1">
      <alignment vertical="top"/>
    </xf>
    <xf numFmtId="0" fontId="0" fillId="0" borderId="19" xfId="0" applyBorder="1"/>
    <xf numFmtId="0" fontId="35" fillId="0" borderId="38" xfId="0" applyFont="1" applyBorder="1" applyAlignment="1">
      <alignment horizontal="left" vertical="top" wrapText="1"/>
    </xf>
    <xf numFmtId="0" fontId="25" fillId="0" borderId="38" xfId="0" applyFont="1" applyBorder="1" applyAlignment="1">
      <alignment horizontal="left" vertical="top" wrapText="1"/>
    </xf>
    <xf numFmtId="0" fontId="44" fillId="0" borderId="38" xfId="0" applyFont="1" applyBorder="1" applyAlignment="1">
      <alignment horizontal="center" vertical="center"/>
    </xf>
    <xf numFmtId="0" fontId="44" fillId="0" borderId="20" xfId="0" applyFont="1" applyBorder="1" applyAlignment="1">
      <alignment horizontal="center" vertical="center"/>
    </xf>
    <xf numFmtId="0" fontId="0" fillId="0" borderId="10" xfId="0" applyBorder="1" applyAlignment="1">
      <alignment horizontal="center"/>
    </xf>
    <xf numFmtId="0" fontId="1" fillId="0" borderId="18" xfId="0" applyFont="1" applyBorder="1" applyAlignment="1">
      <alignment horizontal="center" vertical="center" wrapText="1"/>
    </xf>
    <xf numFmtId="0" fontId="1" fillId="0" borderId="10" xfId="0" applyFont="1" applyBorder="1" applyAlignment="1">
      <alignment vertical="top" wrapText="1"/>
    </xf>
    <xf numFmtId="0" fontId="1" fillId="0" borderId="18" xfId="0" applyFont="1" applyBorder="1" applyAlignment="1">
      <alignment horizontal="left" vertical="top"/>
    </xf>
    <xf numFmtId="0" fontId="0" fillId="0" borderId="10" xfId="0" applyBorder="1"/>
    <xf numFmtId="0" fontId="27" fillId="0" borderId="18" xfId="0" applyFont="1" applyBorder="1" applyAlignment="1">
      <alignment wrapText="1"/>
    </xf>
    <xf numFmtId="0" fontId="5" fillId="0" borderId="0" xfId="0" applyFont="1"/>
    <xf numFmtId="0" fontId="0" fillId="0" borderId="18" xfId="0" applyBorder="1"/>
    <xf numFmtId="0" fontId="0" fillId="0" borderId="10" xfId="0" applyBorder="1" applyAlignment="1">
      <alignment vertical="top"/>
    </xf>
    <xf numFmtId="0" fontId="0" fillId="0" borderId="18" xfId="0" applyBorder="1" applyAlignment="1">
      <alignment vertical="top"/>
    </xf>
    <xf numFmtId="0" fontId="0" fillId="0" borderId="18" xfId="0" applyBorder="1" applyAlignment="1">
      <alignment horizontal="left" vertical="top" wrapText="1"/>
    </xf>
    <xf numFmtId="0" fontId="0" fillId="0" borderId="18" xfId="0" applyBorder="1" applyAlignment="1">
      <alignment vertical="top" wrapText="1"/>
    </xf>
    <xf numFmtId="0" fontId="0" fillId="0" borderId="10" xfId="0" applyBorder="1" applyAlignment="1">
      <alignment vertical="center"/>
    </xf>
    <xf numFmtId="0" fontId="0" fillId="0" borderId="18" xfId="0" applyBorder="1" applyAlignment="1">
      <alignment vertical="center"/>
    </xf>
    <xf numFmtId="0" fontId="0" fillId="0" borderId="21" xfId="0" applyBorder="1"/>
    <xf numFmtId="0" fontId="0" fillId="0" borderId="39" xfId="0" applyBorder="1"/>
    <xf numFmtId="0" fontId="0" fillId="0" borderId="22" xfId="0" applyBorder="1"/>
    <xf numFmtId="0" fontId="0" fillId="0" borderId="0" xfId="0" applyAlignment="1">
      <alignment horizontal="center" wrapText="1"/>
    </xf>
    <xf numFmtId="0" fontId="38" fillId="0" borderId="0" xfId="1" applyFont="1" applyFill="1" applyBorder="1" applyAlignment="1" applyProtection="1">
      <alignment vertical="top" wrapText="1"/>
    </xf>
    <xf numFmtId="0" fontId="28" fillId="0" borderId="0" xfId="0" applyFont="1" applyAlignment="1">
      <alignment vertical="top" wrapText="1"/>
    </xf>
    <xf numFmtId="0" fontId="28" fillId="0" borderId="6" xfId="0" applyFont="1" applyBorder="1" applyAlignment="1">
      <alignment horizontal="left" vertical="top" wrapText="1"/>
    </xf>
    <xf numFmtId="0" fontId="34" fillId="0" borderId="0" xfId="0" applyFont="1" applyAlignment="1">
      <alignment horizontal="right" vertical="center"/>
    </xf>
    <xf numFmtId="0" fontId="49" fillId="0" borderId="0" xfId="0" applyFont="1" applyAlignment="1">
      <alignment wrapText="1"/>
    </xf>
    <xf numFmtId="49" fontId="34" fillId="0" borderId="0" xfId="0" applyNumberFormat="1" applyFont="1" applyAlignment="1">
      <alignment horizontal="right"/>
    </xf>
    <xf numFmtId="0" fontId="34" fillId="0" borderId="0" xfId="0" applyFont="1" applyAlignment="1">
      <alignment horizontal="right"/>
    </xf>
    <xf numFmtId="49" fontId="34" fillId="0" borderId="0" xfId="0" applyNumberFormat="1" applyFont="1" applyAlignment="1">
      <alignment horizontal="right" vertical="center"/>
    </xf>
    <xf numFmtId="0" fontId="53" fillId="0" borderId="0" xfId="0" applyFont="1" applyAlignment="1">
      <alignment horizontal="right" vertical="center" wrapText="1"/>
    </xf>
    <xf numFmtId="49" fontId="34" fillId="0" borderId="0" xfId="0" applyNumberFormat="1" applyFont="1"/>
    <xf numFmtId="0" fontId="33" fillId="0" borderId="0" xfId="0" applyFont="1" applyAlignment="1">
      <alignment horizontal="left" vertical="top" wrapText="1"/>
    </xf>
    <xf numFmtId="0" fontId="33" fillId="0" borderId="0" xfId="0" applyFont="1" applyAlignment="1">
      <alignment horizontal="right"/>
    </xf>
    <xf numFmtId="49" fontId="0" fillId="0" borderId="0" xfId="0" applyNumberFormat="1" applyAlignment="1">
      <alignment horizontal="left" vertical="top" wrapText="1"/>
    </xf>
    <xf numFmtId="0" fontId="41" fillId="0" borderId="0" xfId="0" applyFont="1" applyAlignment="1">
      <alignment horizontal="center" vertical="center" wrapText="1"/>
    </xf>
    <xf numFmtId="0" fontId="54" fillId="0" borderId="0" xfId="0" applyFont="1" applyAlignment="1">
      <alignment vertical="center" wrapText="1"/>
    </xf>
    <xf numFmtId="0" fontId="9" fillId="0" borderId="19" xfId="0" applyFont="1" applyBorder="1"/>
    <xf numFmtId="0" fontId="0" fillId="0" borderId="38" xfId="0" applyBorder="1"/>
    <xf numFmtId="0" fontId="35" fillId="0" borderId="38" xfId="0" applyFont="1" applyBorder="1" applyAlignment="1">
      <alignment horizontal="left" vertical="top"/>
    </xf>
    <xf numFmtId="0" fontId="0" fillId="0" borderId="20" xfId="0" applyBorder="1"/>
    <xf numFmtId="0" fontId="9" fillId="0" borderId="10" xfId="0" applyFont="1" applyBorder="1"/>
    <xf numFmtId="0" fontId="23" fillId="0" borderId="18" xfId="0" applyFont="1" applyBorder="1" applyAlignment="1">
      <alignment vertical="center"/>
    </xf>
    <xf numFmtId="0" fontId="9" fillId="0" borderId="10" xfId="0" applyFont="1" applyBorder="1" applyAlignment="1">
      <alignment vertical="center"/>
    </xf>
    <xf numFmtId="0" fontId="9" fillId="0" borderId="18" xfId="0" applyFont="1" applyBorder="1" applyAlignment="1">
      <alignment horizontal="left" vertical="top" wrapText="1"/>
    </xf>
    <xf numFmtId="0" fontId="25" fillId="0" borderId="18" xfId="0" applyFont="1" applyBorder="1" applyAlignment="1">
      <alignment vertical="center"/>
    </xf>
    <xf numFmtId="0" fontId="34" fillId="0" borderId="18" xfId="0" applyFont="1" applyBorder="1" applyAlignment="1">
      <alignment horizontal="center" vertical="center"/>
    </xf>
    <xf numFmtId="0" fontId="8" fillId="0" borderId="18" xfId="0" applyFont="1" applyBorder="1"/>
    <xf numFmtId="0" fontId="8" fillId="0" borderId="39" xfId="0" applyFont="1" applyBorder="1"/>
    <xf numFmtId="0" fontId="8" fillId="0" borderId="22" xfId="0" applyFont="1" applyBorder="1"/>
    <xf numFmtId="0" fontId="41" fillId="0" borderId="18" xfId="0" applyFont="1" applyBorder="1" applyAlignment="1">
      <alignment vertical="center" wrapText="1"/>
    </xf>
    <xf numFmtId="0" fontId="1" fillId="0" borderId="18" xfId="0" applyFont="1" applyBorder="1" applyAlignment="1">
      <alignment vertical="top" wrapText="1"/>
    </xf>
    <xf numFmtId="0" fontId="6" fillId="0" borderId="18" xfId="0" applyFont="1" applyBorder="1"/>
    <xf numFmtId="0" fontId="1" fillId="0" borderId="18" xfId="0" applyFont="1" applyBorder="1" applyAlignment="1">
      <alignment horizontal="right" vertical="center"/>
    </xf>
    <xf numFmtId="0" fontId="0" fillId="0" borderId="18" xfId="0" applyBorder="1" applyAlignment="1">
      <alignment horizontal="right"/>
    </xf>
    <xf numFmtId="0" fontId="1" fillId="0" borderId="18" xfId="0" applyFont="1" applyBorder="1" applyAlignment="1">
      <alignment horizontal="right"/>
    </xf>
    <xf numFmtId="0" fontId="1" fillId="0" borderId="18" xfId="0" applyFont="1" applyBorder="1"/>
    <xf numFmtId="0" fontId="9" fillId="0" borderId="18" xfId="0" applyFont="1" applyBorder="1"/>
    <xf numFmtId="0" fontId="35" fillId="0" borderId="18" xfId="0" applyFont="1" applyBorder="1" applyAlignment="1">
      <alignment vertical="center"/>
    </xf>
    <xf numFmtId="0" fontId="8" fillId="0" borderId="18" xfId="0" applyFont="1" applyBorder="1" applyAlignment="1">
      <alignment vertical="center"/>
    </xf>
    <xf numFmtId="0" fontId="14" fillId="0" borderId="18" xfId="0" applyFont="1" applyBorder="1"/>
    <xf numFmtId="0" fontId="9" fillId="0" borderId="0" xfId="0" applyFont="1" applyAlignment="1">
      <alignment horizontal="center" vertical="center"/>
    </xf>
    <xf numFmtId="0" fontId="27" fillId="0" borderId="6" xfId="0" applyFont="1" applyBorder="1" applyAlignment="1">
      <alignment horizontal="left" vertical="center" wrapText="1"/>
    </xf>
    <xf numFmtId="0" fontId="33" fillId="0" borderId="5" xfId="0" applyFont="1" applyBorder="1" applyAlignment="1">
      <alignment horizontal="center" vertical="center"/>
    </xf>
    <xf numFmtId="0" fontId="41" fillId="0" borderId="0" xfId="0" applyFont="1" applyAlignment="1">
      <alignment horizontal="center" vertical="center"/>
    </xf>
    <xf numFmtId="0" fontId="50" fillId="0" borderId="5" xfId="0" applyFont="1" applyBorder="1"/>
    <xf numFmtId="0" fontId="8" fillId="0" borderId="20" xfId="0" applyFont="1" applyBorder="1"/>
    <xf numFmtId="0" fontId="0" fillId="0" borderId="10" xfId="0" applyBorder="1" applyAlignment="1">
      <alignment horizontal="center" vertical="center"/>
    </xf>
    <xf numFmtId="0" fontId="17" fillId="0" borderId="18" xfId="0" applyFont="1" applyBorder="1"/>
    <xf numFmtId="0" fontId="8" fillId="0" borderId="18" xfId="0" applyFont="1" applyBorder="1" applyAlignment="1">
      <alignment horizontal="left" vertical="top" wrapText="1"/>
    </xf>
    <xf numFmtId="0" fontId="4" fillId="0" borderId="18" xfId="0" applyFont="1" applyBorder="1" applyAlignment="1">
      <alignment vertical="center" wrapText="1"/>
    </xf>
    <xf numFmtId="0" fontId="33" fillId="0" borderId="10" xfId="0" applyFont="1" applyBorder="1" applyAlignment="1">
      <alignment horizontal="center" vertical="center"/>
    </xf>
    <xf numFmtId="0" fontId="40" fillId="0" borderId="18" xfId="0" applyFont="1" applyBorder="1" applyAlignment="1">
      <alignment horizontal="center" vertical="center"/>
    </xf>
    <xf numFmtId="0" fontId="50" fillId="0" borderId="39" xfId="0" applyFont="1" applyBorder="1"/>
    <xf numFmtId="0" fontId="0" fillId="0" borderId="39" xfId="0" applyBorder="1" applyAlignment="1">
      <alignment horizontal="left" vertical="top"/>
    </xf>
    <xf numFmtId="0" fontId="0" fillId="0" borderId="8" xfId="0" applyBorder="1" applyAlignment="1" applyProtection="1">
      <alignment horizontal="left" wrapText="1"/>
      <protection locked="0"/>
    </xf>
    <xf numFmtId="0" fontId="44" fillId="0" borderId="18" xfId="0" applyFont="1" applyBorder="1" applyAlignment="1">
      <alignment horizontal="center" vertical="center"/>
    </xf>
    <xf numFmtId="0" fontId="0" fillId="0" borderId="18" xfId="0" applyBorder="1" applyAlignment="1" applyProtection="1">
      <alignment horizontal="left" vertical="top"/>
      <protection locked="0"/>
    </xf>
    <xf numFmtId="0" fontId="27" fillId="0" borderId="18" xfId="0" applyFont="1" applyBorder="1" applyAlignment="1">
      <alignment horizontal="left" wrapText="1"/>
    </xf>
    <xf numFmtId="0" fontId="9" fillId="0" borderId="18" xfId="0" applyFont="1" applyBorder="1" applyAlignment="1">
      <alignment vertical="center"/>
    </xf>
    <xf numFmtId="0" fontId="0" fillId="0" borderId="1" xfId="0" applyBorder="1" applyAlignment="1">
      <alignment vertical="center" wrapText="1"/>
    </xf>
    <xf numFmtId="0" fontId="8" fillId="0" borderId="38" xfId="0" applyFont="1" applyBorder="1"/>
    <xf numFmtId="0" fontId="37" fillId="0" borderId="0" xfId="1" applyFont="1" applyFill="1" applyBorder="1" applyAlignment="1" applyProtection="1">
      <alignment vertical="top" wrapText="1"/>
    </xf>
    <xf numFmtId="0" fontId="37" fillId="0" borderId="18" xfId="1" applyFont="1" applyFill="1" applyBorder="1" applyAlignment="1" applyProtection="1">
      <alignment vertical="top" wrapText="1"/>
    </xf>
    <xf numFmtId="0" fontId="37" fillId="0" borderId="18" xfId="1" applyFont="1" applyFill="1" applyBorder="1" applyAlignment="1" applyProtection="1">
      <alignment horizontal="center" vertical="top" wrapText="1"/>
    </xf>
    <xf numFmtId="0" fontId="37" fillId="0" borderId="0" xfId="1" applyFont="1" applyFill="1" applyBorder="1" applyAlignment="1" applyProtection="1">
      <alignment horizontal="center" vertical="center" wrapText="1"/>
    </xf>
    <xf numFmtId="0" fontId="37" fillId="0" borderId="18" xfId="1" applyFont="1" applyFill="1" applyBorder="1" applyAlignment="1" applyProtection="1">
      <alignment horizontal="center" vertical="center" wrapText="1"/>
    </xf>
    <xf numFmtId="0" fontId="33" fillId="0" borderId="18" xfId="0" applyFont="1" applyBorder="1" applyAlignment="1">
      <alignment horizontal="center" vertical="center"/>
    </xf>
    <xf numFmtId="0" fontId="2" fillId="0" borderId="10" xfId="0" applyFont="1" applyBorder="1"/>
    <xf numFmtId="0" fontId="2" fillId="0" borderId="18" xfId="0" applyFont="1" applyBorder="1"/>
    <xf numFmtId="0" fontId="3" fillId="0" borderId="10" xfId="0" applyFont="1" applyBorder="1"/>
    <xf numFmtId="0" fontId="3" fillId="0" borderId="18" xfId="0" applyFont="1" applyBorder="1"/>
    <xf numFmtId="0" fontId="0" fillId="0" borderId="12" xfId="0" applyBorder="1"/>
    <xf numFmtId="0" fontId="49" fillId="0" borderId="6" xfId="0" applyFont="1" applyBorder="1" applyAlignment="1">
      <alignment wrapText="1"/>
    </xf>
    <xf numFmtId="0" fontId="41" fillId="0" borderId="0" xfId="0" applyFont="1" applyAlignment="1">
      <alignment wrapText="1"/>
    </xf>
    <xf numFmtId="0" fontId="49" fillId="0" borderId="6" xfId="0" applyFont="1" applyBorder="1" applyAlignment="1">
      <alignment vertical="center" wrapText="1"/>
    </xf>
    <xf numFmtId="0" fontId="0" fillId="0" borderId="0" xfId="0" applyAlignment="1">
      <alignment horizontal="center" vertical="top" wrapText="1"/>
    </xf>
    <xf numFmtId="0" fontId="44" fillId="0" borderId="18" xfId="0" applyFont="1" applyBorder="1" applyAlignment="1">
      <alignment horizontal="center" vertical="center" wrapText="1"/>
    </xf>
    <xf numFmtId="0" fontId="49" fillId="0" borderId="18" xfId="0" applyFont="1" applyBorder="1" applyAlignment="1">
      <alignment wrapText="1"/>
    </xf>
    <xf numFmtId="0" fontId="49" fillId="0" borderId="18" xfId="0" applyFont="1" applyBorder="1" applyAlignment="1">
      <alignment horizontal="left" wrapText="1"/>
    </xf>
    <xf numFmtId="0" fontId="49" fillId="0" borderId="18" xfId="0" applyFont="1" applyBorder="1" applyAlignment="1">
      <alignment vertical="center" wrapText="1"/>
    </xf>
    <xf numFmtId="0" fontId="0" fillId="0" borderId="18" xfId="0" applyBorder="1" applyAlignment="1">
      <alignment horizontal="left" vertical="top"/>
    </xf>
    <xf numFmtId="0" fontId="30" fillId="0" borderId="18" xfId="0" applyFont="1" applyBorder="1" applyAlignment="1">
      <alignment vertical="top"/>
    </xf>
    <xf numFmtId="49" fontId="1" fillId="0" borderId="10" xfId="0" applyNumberFormat="1" applyFont="1" applyBorder="1" applyAlignment="1">
      <alignment vertical="center"/>
    </xf>
    <xf numFmtId="0" fontId="34" fillId="0" borderId="18" xfId="0" applyFont="1" applyBorder="1" applyAlignment="1">
      <alignment vertical="center" wrapText="1"/>
    </xf>
    <xf numFmtId="49" fontId="1" fillId="0" borderId="10" xfId="0" applyNumberFormat="1" applyFont="1" applyBorder="1"/>
    <xf numFmtId="0" fontId="0" fillId="0" borderId="39" xfId="0" applyBorder="1" applyAlignment="1">
      <alignment horizontal="center"/>
    </xf>
    <xf numFmtId="0" fontId="50" fillId="0" borderId="0" xfId="0" applyFont="1" applyAlignment="1">
      <alignment horizontal="left" vertical="center" indent="2"/>
    </xf>
    <xf numFmtId="166" fontId="0" fillId="13" borderId="1" xfId="0" applyNumberFormat="1" applyFill="1" applyBorder="1" applyAlignment="1">
      <alignment horizontal="center" vertical="center" wrapText="1"/>
    </xf>
    <xf numFmtId="49" fontId="23" fillId="0" borderId="10" xfId="0" applyNumberFormat="1" applyFont="1" applyBorder="1" applyAlignment="1">
      <alignment horizontal="center" vertical="center"/>
    </xf>
    <xf numFmtId="49" fontId="1" fillId="0" borderId="0" xfId="0" applyNumberFormat="1" applyFont="1"/>
    <xf numFmtId="0" fontId="1" fillId="0" borderId="18" xfId="0" applyFont="1" applyBorder="1" applyAlignment="1">
      <alignment vertical="center"/>
    </xf>
    <xf numFmtId="49" fontId="27" fillId="0" borderId="0" xfId="0" applyNumberFormat="1" applyFont="1" applyAlignment="1">
      <alignment horizontal="left" vertical="top"/>
    </xf>
    <xf numFmtId="49" fontId="1" fillId="0" borderId="10" xfId="0" applyNumberFormat="1" applyFont="1" applyBorder="1" applyAlignment="1">
      <alignment vertical="top"/>
    </xf>
    <xf numFmtId="49" fontId="1" fillId="0" borderId="0" xfId="0" applyNumberFormat="1" applyFont="1" applyAlignment="1">
      <alignment vertical="top"/>
    </xf>
    <xf numFmtId="0" fontId="34" fillId="0" borderId="0" xfId="0" applyFont="1" applyAlignment="1">
      <alignment horizontal="right" indent="2"/>
    </xf>
    <xf numFmtId="0" fontId="0" fillId="0" borderId="38" xfId="0" applyBorder="1" applyAlignment="1">
      <alignment wrapText="1"/>
    </xf>
    <xf numFmtId="0" fontId="13" fillId="0" borderId="10" xfId="0" applyFont="1" applyBorder="1"/>
    <xf numFmtId="0" fontId="13" fillId="0" borderId="18" xfId="0" applyFont="1" applyBorder="1"/>
    <xf numFmtId="0" fontId="15" fillId="0" borderId="10" xfId="0" applyFont="1" applyBorder="1"/>
    <xf numFmtId="0" fontId="15" fillId="0" borderId="18" xfId="0" applyFont="1" applyBorder="1"/>
    <xf numFmtId="0" fontId="0" fillId="0" borderId="0" xfId="0" applyProtection="1">
      <protection locked="0"/>
    </xf>
    <xf numFmtId="0" fontId="49" fillId="0" borderId="0" xfId="0" applyFont="1" applyAlignment="1">
      <alignment horizontal="right" indent="2"/>
    </xf>
    <xf numFmtId="0" fontId="4" fillId="0" borderId="8" xfId="0" applyFont="1" applyBorder="1"/>
    <xf numFmtId="0" fontId="49" fillId="0" borderId="0" xfId="0" applyFont="1"/>
    <xf numFmtId="167" fontId="27" fillId="0" borderId="6" xfId="0" applyNumberFormat="1" applyFont="1" applyBorder="1" applyAlignment="1">
      <alignment horizontal="left" vertical="top" wrapText="1"/>
    </xf>
    <xf numFmtId="0" fontId="1" fillId="0" borderId="6" xfId="0" applyFont="1" applyBorder="1" applyAlignment="1">
      <alignment vertical="top"/>
    </xf>
    <xf numFmtId="0" fontId="0" fillId="0" borderId="6" xfId="0" applyBorder="1" applyAlignment="1">
      <alignment horizontal="left" vertical="top" indent="1"/>
    </xf>
    <xf numFmtId="0" fontId="16" fillId="0" borderId="8" xfId="0" applyFont="1" applyBorder="1"/>
    <xf numFmtId="0" fontId="7" fillId="0" borderId="0" xfId="0" applyFont="1" applyAlignment="1">
      <alignment horizontal="center" vertical="top" wrapText="1"/>
    </xf>
    <xf numFmtId="0" fontId="0" fillId="0" borderId="18" xfId="0" applyBorder="1" applyAlignment="1">
      <alignment horizontal="center" vertical="center" wrapText="1"/>
    </xf>
    <xf numFmtId="0" fontId="23" fillId="0" borderId="18" xfId="0" applyFont="1" applyBorder="1" applyAlignment="1">
      <alignment horizontal="center" vertical="center"/>
    </xf>
    <xf numFmtId="0" fontId="0" fillId="0" borderId="18" xfId="0" applyBorder="1" applyAlignment="1">
      <alignment horizontal="left"/>
    </xf>
    <xf numFmtId="0" fontId="1" fillId="0" borderId="18" xfId="0" applyFont="1" applyBorder="1" applyAlignment="1">
      <alignment vertical="top"/>
    </xf>
    <xf numFmtId="0" fontId="0" fillId="0" borderId="18" xfId="0" applyBorder="1" applyAlignment="1">
      <alignment horizontal="center" vertical="center"/>
    </xf>
    <xf numFmtId="0" fontId="0" fillId="0" borderId="39" xfId="0" applyBorder="1" applyAlignment="1">
      <alignment horizontal="left" vertical="top" wrapText="1"/>
    </xf>
    <xf numFmtId="0" fontId="33" fillId="0" borderId="0" xfId="0" applyFont="1" applyAlignment="1">
      <alignment horizontal="left" wrapText="1"/>
    </xf>
    <xf numFmtId="0" fontId="43" fillId="0" borderId="0" xfId="0" applyFont="1" applyAlignment="1">
      <alignment horizontal="center" vertical="center" wrapText="1"/>
    </xf>
    <xf numFmtId="49" fontId="34" fillId="0" borderId="0" xfId="0" applyNumberFormat="1" applyFont="1" applyAlignment="1">
      <alignment horizontal="right" wrapText="1"/>
    </xf>
    <xf numFmtId="0" fontId="34" fillId="0" borderId="0" xfId="0" applyFont="1" applyAlignment="1" applyProtection="1">
      <alignment horizontal="left" vertical="center" wrapText="1"/>
      <protection locked="0"/>
    </xf>
    <xf numFmtId="0" fontId="32" fillId="3" borderId="0" xfId="0" applyFont="1" applyFill="1"/>
    <xf numFmtId="0" fontId="50" fillId="0" borderId="0" xfId="0" applyFont="1" applyAlignment="1">
      <alignment vertical="center" wrapText="1"/>
    </xf>
    <xf numFmtId="1" fontId="34" fillId="8" borderId="1" xfId="0" applyNumberFormat="1" applyFont="1" applyFill="1" applyBorder="1" applyAlignment="1">
      <alignment horizontal="center" vertical="center" wrapText="1"/>
    </xf>
    <xf numFmtId="0" fontId="42" fillId="0" borderId="0" xfId="0" applyFont="1" applyAlignment="1">
      <alignment vertical="center" wrapText="1"/>
    </xf>
    <xf numFmtId="0" fontId="27" fillId="0" borderId="0" xfId="0" applyFont="1" applyAlignment="1">
      <alignment vertical="center"/>
    </xf>
    <xf numFmtId="0" fontId="0" fillId="6" borderId="1" xfId="0" applyFill="1" applyBorder="1" applyAlignment="1">
      <alignment horizontal="center" vertical="center"/>
    </xf>
    <xf numFmtId="166" fontId="0" fillId="0" borderId="0" xfId="0" applyNumberFormat="1" applyAlignment="1">
      <alignment horizontal="center" vertical="center" wrapText="1"/>
    </xf>
    <xf numFmtId="166" fontId="59" fillId="0" borderId="0" xfId="0" applyNumberFormat="1" applyFont="1" applyAlignment="1">
      <alignment horizontal="center" vertical="center"/>
    </xf>
    <xf numFmtId="49" fontId="1" fillId="0" borderId="5" xfId="0" applyNumberFormat="1" applyFont="1" applyBorder="1"/>
    <xf numFmtId="0" fontId="1" fillId="0" borderId="6" xfId="0" applyFont="1" applyBorder="1" applyAlignment="1">
      <alignment vertical="center"/>
    </xf>
    <xf numFmtId="49" fontId="1" fillId="0" borderId="5" xfId="0" applyNumberFormat="1" applyFont="1" applyBorder="1" applyAlignment="1">
      <alignment vertical="top"/>
    </xf>
    <xf numFmtId="0" fontId="2" fillId="0" borderId="12" xfId="0" applyFont="1" applyBorder="1"/>
    <xf numFmtId="0" fontId="2" fillId="0" borderId="6" xfId="0" applyFont="1" applyBorder="1"/>
    <xf numFmtId="0" fontId="0" fillId="0" borderId="8" xfId="0" applyBorder="1" applyAlignment="1">
      <alignment horizontal="center" vertical="center"/>
    </xf>
    <xf numFmtId="0" fontId="0" fillId="0" borderId="8" xfId="0" applyBorder="1" applyAlignment="1" applyProtection="1">
      <alignment horizontal="center" vertical="center" wrapText="1"/>
      <protection locked="0"/>
    </xf>
    <xf numFmtId="0" fontId="9" fillId="0" borderId="8" xfId="0" applyFont="1" applyBorder="1" applyAlignment="1" applyProtection="1">
      <alignment horizontal="center" vertical="center" wrapText="1"/>
      <protection locked="0"/>
    </xf>
    <xf numFmtId="166" fontId="0" fillId="0" borderId="8" xfId="0" applyNumberFormat="1" applyBorder="1" applyAlignment="1">
      <alignment horizontal="center" vertical="center" wrapText="1"/>
    </xf>
    <xf numFmtId="0" fontId="32" fillId="0" borderId="1" xfId="0" applyFont="1" applyBorder="1" applyAlignment="1">
      <alignment horizontal="center" vertical="center"/>
    </xf>
    <xf numFmtId="0" fontId="27" fillId="0" borderId="0" xfId="0" applyFont="1" applyAlignment="1">
      <alignment horizontal="center" vertical="center"/>
    </xf>
    <xf numFmtId="0" fontId="27" fillId="0" borderId="2" xfId="0" applyFont="1" applyBorder="1" applyAlignment="1">
      <alignment vertical="center"/>
    </xf>
    <xf numFmtId="0" fontId="27" fillId="0" borderId="3" xfId="0" applyFont="1" applyBorder="1" applyAlignment="1">
      <alignment vertical="center"/>
    </xf>
    <xf numFmtId="0" fontId="27" fillId="0" borderId="4" xfId="0" applyFont="1" applyBorder="1" applyAlignment="1">
      <alignment vertical="center"/>
    </xf>
    <xf numFmtId="0" fontId="25" fillId="0" borderId="5" xfId="0" applyFont="1" applyBorder="1" applyAlignment="1">
      <alignment vertical="center"/>
    </xf>
    <xf numFmtId="0" fontId="32" fillId="0" borderId="5" xfId="0" applyFont="1" applyBorder="1" applyAlignment="1">
      <alignment vertical="center"/>
    </xf>
    <xf numFmtId="0" fontId="32" fillId="0" borderId="6" xfId="0" applyFont="1" applyBorder="1" applyAlignment="1">
      <alignment vertical="center"/>
    </xf>
    <xf numFmtId="0" fontId="27" fillId="0" borderId="0" xfId="0" applyFont="1" applyAlignment="1">
      <alignment vertical="center" wrapText="1"/>
    </xf>
    <xf numFmtId="0" fontId="27" fillId="0" borderId="0" xfId="1" applyFont="1" applyFill="1" applyBorder="1" applyAlignment="1" applyProtection="1">
      <alignment vertical="top" wrapText="1"/>
    </xf>
    <xf numFmtId="0" fontId="27" fillId="0" borderId="0" xfId="0" applyFont="1" applyAlignment="1">
      <alignment horizontal="center" vertical="center" wrapText="1"/>
    </xf>
    <xf numFmtId="0" fontId="45" fillId="0" borderId="0" xfId="0" applyFont="1" applyAlignment="1">
      <alignment horizontal="right" vertical="center"/>
    </xf>
    <xf numFmtId="0" fontId="32" fillId="0" borderId="0" xfId="0" applyFont="1" applyAlignment="1">
      <alignment horizontal="right"/>
    </xf>
    <xf numFmtId="0" fontId="27" fillId="0" borderId="0" xfId="0" applyFont="1" applyAlignment="1">
      <alignment horizontal="right" vertical="top" wrapText="1"/>
    </xf>
    <xf numFmtId="0" fontId="27" fillId="0" borderId="0" xfId="0" applyFont="1" applyAlignment="1">
      <alignment horizontal="right"/>
    </xf>
    <xf numFmtId="0" fontId="32" fillId="0" borderId="0" xfId="0" applyFont="1" applyAlignment="1">
      <alignment horizontal="right" vertical="top" wrapText="1"/>
    </xf>
    <xf numFmtId="0" fontId="32" fillId="0" borderId="0" xfId="0" applyFont="1" applyAlignment="1">
      <alignment horizontal="right" vertical="center"/>
    </xf>
    <xf numFmtId="0" fontId="10" fillId="0" borderId="0" xfId="0" applyFont="1" applyAlignment="1">
      <alignment horizontal="right" vertical="top" wrapText="1"/>
    </xf>
    <xf numFmtId="0" fontId="9" fillId="0" borderId="0" xfId="0" applyFont="1" applyAlignment="1">
      <alignment horizontal="right"/>
    </xf>
    <xf numFmtId="0" fontId="39" fillId="0" borderId="0" xfId="0" applyFont="1" applyAlignment="1">
      <alignment horizontal="left"/>
    </xf>
    <xf numFmtId="0" fontId="45" fillId="0" borderId="0" xfId="0" applyFont="1" applyAlignment="1">
      <alignment horizontal="center" vertical="center"/>
    </xf>
    <xf numFmtId="0" fontId="39" fillId="0" borderId="0" xfId="0" applyFont="1" applyAlignment="1">
      <alignment horizontal="center"/>
    </xf>
    <xf numFmtId="0" fontId="32" fillId="0" borderId="0" xfId="0" applyFont="1" applyAlignment="1">
      <alignment horizontal="center" vertical="top" wrapText="1"/>
    </xf>
    <xf numFmtId="0" fontId="27" fillId="0" borderId="0" xfId="0" applyFont="1" applyAlignment="1">
      <alignment horizontal="center" vertical="top" wrapText="1"/>
    </xf>
    <xf numFmtId="0" fontId="45" fillId="0" borderId="0" xfId="0" applyFont="1" applyAlignment="1">
      <alignment horizontal="center"/>
    </xf>
    <xf numFmtId="49" fontId="0" fillId="19" borderId="1" xfId="0" applyNumberFormat="1" applyFill="1" applyBorder="1" applyAlignment="1" applyProtection="1">
      <alignment horizontal="left" vertical="center" wrapText="1" indent="1"/>
      <protection locked="0"/>
    </xf>
    <xf numFmtId="49" fontId="26" fillId="19" borderId="1" xfId="1" applyNumberFormat="1" applyFill="1" applyBorder="1" applyAlignment="1" applyProtection="1">
      <alignment horizontal="left" vertical="center" wrapText="1" indent="1"/>
      <protection locked="0"/>
    </xf>
    <xf numFmtId="49" fontId="0" fillId="5" borderId="1" xfId="0" applyNumberFormat="1" applyFill="1" applyBorder="1" applyAlignment="1" applyProtection="1">
      <alignment horizontal="left" vertical="center" wrapText="1" indent="1"/>
      <protection locked="0"/>
    </xf>
    <xf numFmtId="49" fontId="26" fillId="5" borderId="1" xfId="1" applyNumberFormat="1" applyFill="1" applyBorder="1" applyAlignment="1" applyProtection="1">
      <alignment horizontal="left" vertical="center" wrapText="1" indent="1"/>
      <protection locked="0"/>
    </xf>
    <xf numFmtId="0" fontId="41" fillId="5" borderId="1" xfId="0" applyFont="1" applyFill="1" applyBorder="1" applyAlignment="1" applyProtection="1">
      <alignment horizontal="center" vertical="center" wrapText="1"/>
      <protection locked="0"/>
    </xf>
    <xf numFmtId="0" fontId="9" fillId="0" borderId="0" xfId="0" applyFont="1" applyAlignment="1">
      <alignment horizontal="right" vertical="center"/>
    </xf>
    <xf numFmtId="0" fontId="27" fillId="0" borderId="0" xfId="0" applyFont="1"/>
    <xf numFmtId="0" fontId="33" fillId="0" borderId="0" xfId="0" applyFont="1" applyAlignment="1">
      <alignment horizontal="right" vertical="center"/>
    </xf>
    <xf numFmtId="0" fontId="42" fillId="0" borderId="5" xfId="0" applyFont="1" applyBorder="1" applyAlignment="1">
      <alignment vertical="center"/>
    </xf>
    <xf numFmtId="0" fontId="32" fillId="0" borderId="0" xfId="0" applyFont="1" applyAlignment="1">
      <alignment horizontal="left" vertical="top"/>
    </xf>
    <xf numFmtId="0" fontId="42" fillId="0" borderId="0" xfId="1" applyFont="1" applyFill="1" applyBorder="1" applyAlignment="1" applyProtection="1">
      <alignment vertical="top"/>
      <protection locked="0"/>
    </xf>
    <xf numFmtId="0" fontId="0" fillId="0" borderId="0" xfId="0" applyAlignment="1">
      <alignment horizontal="right" vertical="center"/>
    </xf>
    <xf numFmtId="0" fontId="32" fillId="0" borderId="0" xfId="1" applyFont="1" applyFill="1" applyAlignment="1" applyProtection="1">
      <alignment horizontal="right" vertical="center" wrapText="1"/>
      <protection locked="0"/>
    </xf>
    <xf numFmtId="0" fontId="39" fillId="0" borderId="0" xfId="0" applyFont="1" applyAlignment="1">
      <alignment horizontal="center" vertical="center"/>
    </xf>
    <xf numFmtId="0" fontId="39" fillId="0" borderId="0" xfId="0" applyFont="1" applyAlignment="1">
      <alignment horizontal="left" vertical="center"/>
    </xf>
    <xf numFmtId="0" fontId="10" fillId="0" borderId="0" xfId="0" applyFont="1" applyAlignment="1">
      <alignment horizontal="center" vertical="center"/>
    </xf>
    <xf numFmtId="0" fontId="4" fillId="0" borderId="0" xfId="0" applyFont="1" applyAlignment="1">
      <alignment vertical="center"/>
    </xf>
    <xf numFmtId="0" fontId="10" fillId="0" borderId="0" xfId="0" applyFont="1" applyAlignment="1">
      <alignment horizontal="right" vertical="center"/>
    </xf>
    <xf numFmtId="0" fontId="27" fillId="0" borderId="0" xfId="0" applyFont="1" applyAlignment="1">
      <alignment horizontal="right" vertical="center"/>
    </xf>
    <xf numFmtId="0" fontId="1" fillId="0" borderId="0" xfId="0" applyFont="1" applyAlignment="1">
      <alignment horizontal="right" vertical="center"/>
    </xf>
    <xf numFmtId="0" fontId="34" fillId="0" borderId="5" xfId="0" applyFont="1" applyBorder="1" applyAlignment="1">
      <alignment horizontal="left" vertical="center" indent="1"/>
    </xf>
    <xf numFmtId="0" fontId="34" fillId="0" borderId="6" xfId="0" applyFont="1" applyBorder="1" applyAlignment="1">
      <alignment horizontal="left" vertical="center" indent="1"/>
    </xf>
    <xf numFmtId="0" fontId="10" fillId="0" borderId="0" xfId="0" applyFont="1" applyAlignment="1">
      <alignment horizontal="right" vertical="top"/>
    </xf>
    <xf numFmtId="0" fontId="1" fillId="0" borderId="1" xfId="0" applyFont="1" applyBorder="1" applyAlignment="1">
      <alignment horizontal="center" vertical="center"/>
    </xf>
    <xf numFmtId="0" fontId="27" fillId="0" borderId="0" xfId="0" applyFont="1" applyAlignment="1">
      <alignment horizontal="right" vertical="top"/>
    </xf>
    <xf numFmtId="0" fontId="9" fillId="0" borderId="0" xfId="0" applyFont="1" applyAlignment="1">
      <alignment vertical="top"/>
    </xf>
    <xf numFmtId="0" fontId="62" fillId="0" borderId="0" xfId="0" applyFont="1" applyAlignment="1">
      <alignment wrapText="1"/>
    </xf>
    <xf numFmtId="0" fontId="33" fillId="19" borderId="1" xfId="0" applyFont="1" applyFill="1" applyBorder="1" applyAlignment="1" applyProtection="1">
      <alignment horizontal="center" vertical="center" wrapText="1"/>
      <protection locked="0"/>
    </xf>
    <xf numFmtId="0" fontId="33" fillId="0" borderId="0" xfId="0" applyFont="1" applyAlignment="1">
      <alignment horizontal="right" vertical="center" wrapText="1"/>
    </xf>
    <xf numFmtId="0" fontId="42" fillId="0" borderId="0" xfId="0" applyFont="1" applyAlignment="1">
      <alignment horizontal="right" vertical="center"/>
    </xf>
    <xf numFmtId="0" fontId="75" fillId="0" borderId="0" xfId="0" applyFont="1" applyAlignment="1">
      <alignment horizontal="center" vertical="center" wrapText="1"/>
    </xf>
    <xf numFmtId="0" fontId="42" fillId="0" borderId="0" xfId="0" applyFont="1" applyAlignment="1">
      <alignment horizontal="center" vertical="center"/>
    </xf>
    <xf numFmtId="0" fontId="42" fillId="0" borderId="0" xfId="0" applyFont="1" applyAlignment="1">
      <alignment horizontal="center" wrapText="1"/>
    </xf>
    <xf numFmtId="0" fontId="42" fillId="0" borderId="0" xfId="0" applyFont="1" applyAlignment="1">
      <alignment horizontal="right" vertical="center" wrapText="1"/>
    </xf>
    <xf numFmtId="0" fontId="48" fillId="0" borderId="0" xfId="0" applyFont="1" applyAlignment="1">
      <alignment vertical="center"/>
    </xf>
    <xf numFmtId="0" fontId="10" fillId="0" borderId="0" xfId="0" applyFont="1" applyAlignment="1">
      <alignment vertical="center"/>
    </xf>
    <xf numFmtId="0" fontId="62" fillId="0" borderId="0" xfId="0" applyFont="1" applyAlignment="1">
      <alignment horizontal="right" vertical="center"/>
    </xf>
    <xf numFmtId="0" fontId="41" fillId="0" borderId="0" xfId="0" applyFont="1" applyAlignment="1">
      <alignment horizontal="right" vertical="center"/>
    </xf>
    <xf numFmtId="0" fontId="45" fillId="0" borderId="0" xfId="0" applyFont="1" applyAlignment="1">
      <alignment vertical="top" wrapText="1"/>
    </xf>
    <xf numFmtId="0" fontId="76" fillId="0" borderId="0" xfId="0" applyFont="1" applyAlignment="1">
      <alignment horizontal="right" vertical="center"/>
    </xf>
    <xf numFmtId="0" fontId="67" fillId="0" borderId="0" xfId="0" applyFont="1" applyAlignment="1">
      <alignment vertical="center" wrapText="1"/>
    </xf>
    <xf numFmtId="0" fontId="77" fillId="0" borderId="0" xfId="0" applyFont="1" applyAlignment="1">
      <alignment horizontal="right" vertical="center"/>
    </xf>
    <xf numFmtId="0" fontId="77" fillId="0" borderId="0" xfId="0" applyFont="1" applyAlignment="1">
      <alignment horizontal="center" vertical="center"/>
    </xf>
    <xf numFmtId="0" fontId="27" fillId="0" borderId="0" xfId="0" applyFont="1" applyAlignment="1">
      <alignment horizontal="left" vertical="top"/>
    </xf>
    <xf numFmtId="0" fontId="77" fillId="0" borderId="0" xfId="0" applyFont="1" applyAlignment="1">
      <alignment vertical="center"/>
    </xf>
    <xf numFmtId="0" fontId="0" fillId="0" borderId="1" xfId="0" applyBorder="1" applyAlignment="1">
      <alignment horizontal="left" indent="1"/>
    </xf>
    <xf numFmtId="0" fontId="0" fillId="13" borderId="1" xfId="0" applyFill="1" applyBorder="1" applyAlignment="1">
      <alignment horizontal="center"/>
    </xf>
    <xf numFmtId="0" fontId="34" fillId="23" borderId="1" xfId="0" applyFont="1" applyFill="1" applyBorder="1"/>
    <xf numFmtId="0" fontId="0" fillId="23" borderId="0" xfId="0" applyFill="1" applyAlignment="1">
      <alignment horizontal="center"/>
    </xf>
    <xf numFmtId="0" fontId="0" fillId="23" borderId="6" xfId="0" applyFill="1" applyBorder="1" applyAlignment="1">
      <alignment horizontal="center"/>
    </xf>
    <xf numFmtId="0" fontId="34" fillId="23" borderId="1" xfId="0" applyFont="1" applyFill="1" applyBorder="1" applyAlignment="1">
      <alignment wrapText="1"/>
    </xf>
    <xf numFmtId="0" fontId="34" fillId="23" borderId="5" xfId="0" applyFont="1" applyFill="1" applyBorder="1"/>
    <xf numFmtId="0" fontId="43" fillId="24" borderId="1" xfId="0" applyFont="1" applyFill="1" applyBorder="1" applyAlignment="1">
      <alignment horizontal="left" vertical="center"/>
    </xf>
    <xf numFmtId="0" fontId="43" fillId="24" borderId="1" xfId="0" applyFont="1" applyFill="1" applyBorder="1" applyAlignment="1">
      <alignment horizontal="center" vertical="center"/>
    </xf>
    <xf numFmtId="0" fontId="43" fillId="24" borderId="1" xfId="0" applyFont="1" applyFill="1" applyBorder="1" applyAlignment="1">
      <alignment horizontal="center" vertical="center" wrapText="1"/>
    </xf>
    <xf numFmtId="0" fontId="80" fillId="0" borderId="1" xfId="1" applyFont="1" applyBorder="1" applyAlignment="1">
      <alignment horizontal="center"/>
    </xf>
    <xf numFmtId="164" fontId="33" fillId="0" borderId="0" xfId="0" applyNumberFormat="1" applyFont="1" applyAlignment="1">
      <alignment vertical="center" wrapText="1"/>
    </xf>
    <xf numFmtId="0" fontId="0" fillId="0" borderId="8" xfId="0" applyBorder="1" applyAlignment="1">
      <alignment horizontal="right"/>
    </xf>
    <xf numFmtId="0" fontId="16" fillId="0" borderId="0" xfId="0" applyFont="1"/>
    <xf numFmtId="0" fontId="6" fillId="0" borderId="0" xfId="0" applyFont="1"/>
    <xf numFmtId="0" fontId="81" fillId="0" borderId="0" xfId="0" applyFont="1" applyAlignment="1">
      <alignment vertical="center"/>
    </xf>
    <xf numFmtId="0" fontId="40" fillId="0" borderId="0" xfId="0" applyFont="1" applyAlignment="1">
      <alignment vertical="center"/>
    </xf>
    <xf numFmtId="1" fontId="0" fillId="5" borderId="15" xfId="0" applyNumberFormat="1" applyFill="1" applyBorder="1" applyAlignment="1" applyProtection="1">
      <alignment horizontal="center" wrapText="1"/>
      <protection locked="0"/>
    </xf>
    <xf numFmtId="1" fontId="0" fillId="5" borderId="1" xfId="0" applyNumberFormat="1" applyFill="1" applyBorder="1" applyAlignment="1" applyProtection="1">
      <alignment horizontal="center"/>
      <protection locked="0"/>
    </xf>
    <xf numFmtId="1" fontId="0" fillId="4" borderId="15" xfId="0" applyNumberFormat="1" applyFill="1" applyBorder="1" applyAlignment="1" applyProtection="1">
      <alignment horizontal="center" wrapText="1"/>
      <protection locked="0"/>
    </xf>
    <xf numFmtId="1" fontId="0" fillId="4" borderId="1" xfId="0" applyNumberFormat="1" applyFill="1" applyBorder="1" applyAlignment="1" applyProtection="1">
      <alignment horizontal="center"/>
      <protection locked="0"/>
    </xf>
    <xf numFmtId="166" fontId="0" fillId="5" borderId="1" xfId="0" applyNumberFormat="1" applyFill="1" applyBorder="1" applyAlignment="1" applyProtection="1">
      <alignment horizontal="center" vertical="center" wrapText="1"/>
      <protection locked="0"/>
    </xf>
    <xf numFmtId="0" fontId="33" fillId="5" borderId="1" xfId="0" applyFont="1" applyFill="1" applyBorder="1" applyAlignment="1" applyProtection="1">
      <alignment horizontal="center" vertical="center"/>
      <protection locked="0"/>
    </xf>
    <xf numFmtId="0" fontId="0" fillId="19" borderId="1" xfId="0" applyFill="1" applyBorder="1" applyAlignment="1" applyProtection="1">
      <alignment horizontal="center" vertical="center"/>
      <protection locked="0"/>
    </xf>
    <xf numFmtId="0" fontId="9" fillId="5" borderId="1" xfId="0" applyFont="1" applyFill="1" applyBorder="1" applyAlignment="1" applyProtection="1">
      <alignment horizontal="center" vertical="center"/>
      <protection locked="0"/>
    </xf>
    <xf numFmtId="0" fontId="41" fillId="5" borderId="1" xfId="0" applyFont="1" applyFill="1" applyBorder="1" applyAlignment="1" applyProtection="1">
      <alignment horizontal="center" vertical="center"/>
      <protection locked="0"/>
    </xf>
    <xf numFmtId="0" fontId="33" fillId="0" borderId="0" xfId="1" applyFont="1" applyFill="1" applyBorder="1" applyAlignment="1" applyProtection="1">
      <alignment horizontal="right" vertical="center" wrapText="1"/>
    </xf>
    <xf numFmtId="0" fontId="69" fillId="0" borderId="0" xfId="0" applyFont="1" applyAlignment="1">
      <alignment horizontal="right" vertical="center"/>
    </xf>
    <xf numFmtId="0" fontId="70" fillId="0" borderId="18" xfId="1" applyFont="1" applyFill="1" applyBorder="1" applyAlignment="1" applyProtection="1">
      <alignment horizontal="left" vertical="center" wrapText="1"/>
    </xf>
    <xf numFmtId="0" fontId="33" fillId="5" borderId="1" xfId="0" applyFont="1" applyFill="1" applyBorder="1" applyAlignment="1" applyProtection="1">
      <alignment horizontal="center" vertical="center" wrapText="1"/>
      <protection locked="0"/>
    </xf>
    <xf numFmtId="0" fontId="34" fillId="22" borderId="0" xfId="0" applyFont="1" applyFill="1" applyAlignment="1">
      <alignment horizontal="right" wrapText="1"/>
    </xf>
    <xf numFmtId="0" fontId="34" fillId="22" borderId="8" xfId="0" applyFont="1" applyFill="1" applyBorder="1" applyAlignment="1">
      <alignment horizontal="right" wrapText="1"/>
    </xf>
    <xf numFmtId="0" fontId="0" fillId="0" borderId="0" xfId="0" applyAlignment="1">
      <alignment horizontal="left" wrapText="1"/>
    </xf>
    <xf numFmtId="0" fontId="0" fillId="0" borderId="3" xfId="0" applyBorder="1" applyAlignment="1">
      <alignment horizontal="left" wrapText="1"/>
    </xf>
    <xf numFmtId="164" fontId="0" fillId="0" borderId="0" xfId="0" applyNumberFormat="1" applyAlignment="1">
      <alignment horizontal="center" vertical="center"/>
    </xf>
    <xf numFmtId="0" fontId="56" fillId="0" borderId="0" xfId="0" applyFont="1" applyAlignment="1">
      <alignment horizontal="left" vertical="top" wrapText="1"/>
    </xf>
    <xf numFmtId="0" fontId="32" fillId="0" borderId="0" xfId="0" applyFont="1" applyAlignment="1">
      <alignment horizontal="left" wrapText="1"/>
    </xf>
    <xf numFmtId="0" fontId="0" fillId="0" borderId="9" xfId="0" applyBorder="1" applyAlignment="1">
      <alignment horizontal="left" vertical="top"/>
    </xf>
    <xf numFmtId="0" fontId="17" fillId="0" borderId="6" xfId="0" applyFont="1" applyBorder="1" applyAlignment="1">
      <alignment horizontal="left" vertical="center" wrapText="1"/>
    </xf>
    <xf numFmtId="0" fontId="9" fillId="0" borderId="0" xfId="1" applyFont="1" applyFill="1" applyAlignment="1" applyProtection="1">
      <alignment horizontal="right" vertical="center" wrapText="1"/>
    </xf>
    <xf numFmtId="0" fontId="0" fillId="0" borderId="6" xfId="0" applyBorder="1" applyAlignment="1">
      <alignment wrapText="1"/>
    </xf>
    <xf numFmtId="0" fontId="0" fillId="0" borderId="9" xfId="0" applyBorder="1" applyAlignment="1">
      <alignment horizontal="left" wrapText="1"/>
    </xf>
    <xf numFmtId="0" fontId="0" fillId="0" borderId="22" xfId="0" applyBorder="1" applyAlignment="1">
      <alignment horizontal="left" vertical="top"/>
    </xf>
    <xf numFmtId="0" fontId="0" fillId="0" borderId="18" xfId="0" applyBorder="1" applyAlignment="1">
      <alignment wrapText="1"/>
    </xf>
    <xf numFmtId="0" fontId="1" fillId="0" borderId="12" xfId="0" applyFont="1" applyBorder="1" applyAlignment="1">
      <alignment vertical="center"/>
    </xf>
    <xf numFmtId="0" fontId="0" fillId="0" borderId="8" xfId="0" applyBorder="1" applyAlignment="1">
      <alignment horizontal="center"/>
    </xf>
    <xf numFmtId="49" fontId="0" fillId="0" borderId="0" xfId="0" applyNumberFormat="1" applyAlignment="1">
      <alignment vertical="center" wrapText="1"/>
    </xf>
    <xf numFmtId="49" fontId="9" fillId="0" borderId="0" xfId="0" applyNumberFormat="1" applyFont="1" applyAlignment="1">
      <alignment vertical="center" wrapText="1"/>
    </xf>
    <xf numFmtId="0" fontId="0" fillId="19" borderId="1" xfId="0" applyFill="1" applyBorder="1" applyAlignment="1" applyProtection="1">
      <alignment horizontal="center" vertical="center" wrapText="1"/>
      <protection locked="0"/>
    </xf>
    <xf numFmtId="0" fontId="0" fillId="19" borderId="1" xfId="0" applyFill="1" applyBorder="1" applyAlignment="1" applyProtection="1">
      <alignment horizontal="center" vertical="top"/>
      <protection locked="0"/>
    </xf>
    <xf numFmtId="4" fontId="0" fillId="0" borderId="0" xfId="2" applyNumberFormat="1" applyFont="1" applyFill="1" applyBorder="1" applyAlignment="1">
      <alignment horizontal="center" vertical="center" wrapText="1"/>
    </xf>
    <xf numFmtId="168" fontId="0" fillId="19" borderId="13" xfId="0" applyNumberFormat="1" applyFill="1" applyBorder="1" applyAlignment="1" applyProtection="1">
      <alignment horizontal="center" vertical="center"/>
      <protection locked="0"/>
    </xf>
    <xf numFmtId="0" fontId="3" fillId="19" borderId="13" xfId="0" applyFont="1" applyFill="1" applyBorder="1" applyAlignment="1">
      <alignment horizontal="right" vertical="center" indent="6"/>
    </xf>
    <xf numFmtId="0" fontId="62" fillId="0" borderId="0" xfId="0" applyFont="1" applyAlignment="1">
      <alignment horizontal="center" vertical="center"/>
    </xf>
    <xf numFmtId="0" fontId="2" fillId="0" borderId="0" xfId="0" applyFont="1" applyAlignment="1">
      <alignment horizontal="right" indent="1"/>
    </xf>
    <xf numFmtId="0" fontId="16" fillId="0" borderId="0" xfId="0" applyFont="1" applyAlignment="1">
      <alignment horizontal="center" vertical="center"/>
    </xf>
    <xf numFmtId="0" fontId="35" fillId="0" borderId="0" xfId="0" applyFont="1" applyAlignment="1">
      <alignment horizontal="left" vertical="top" wrapText="1"/>
    </xf>
    <xf numFmtId="0" fontId="44" fillId="0" borderId="18" xfId="0" applyFont="1" applyBorder="1" applyAlignment="1">
      <alignment vertical="center" wrapText="1"/>
    </xf>
    <xf numFmtId="0" fontId="44" fillId="0" borderId="0" xfId="0" applyFont="1" applyAlignment="1">
      <alignment vertical="center" wrapText="1"/>
    </xf>
    <xf numFmtId="0" fontId="1" fillId="0" borderId="0" xfId="0" applyFont="1" applyAlignment="1">
      <alignment horizontal="center"/>
    </xf>
    <xf numFmtId="0" fontId="85" fillId="0" borderId="0" xfId="0" applyFont="1" applyAlignment="1">
      <alignment horizontal="center"/>
    </xf>
    <xf numFmtId="0" fontId="43" fillId="27" borderId="14" xfId="0" applyFont="1" applyFill="1" applyBorder="1" applyAlignment="1">
      <alignment vertical="center"/>
    </xf>
    <xf numFmtId="0" fontId="43" fillId="27" borderId="15" xfId="0" applyFont="1" applyFill="1" applyBorder="1" applyAlignment="1">
      <alignment vertical="center"/>
    </xf>
    <xf numFmtId="0" fontId="43" fillId="0" borderId="0" xfId="0" applyFont="1" applyAlignment="1">
      <alignment horizontal="left" vertical="center"/>
    </xf>
    <xf numFmtId="0" fontId="1" fillId="0" borderId="39" xfId="0" applyFont="1" applyBorder="1" applyAlignment="1">
      <alignment horizontal="right"/>
    </xf>
    <xf numFmtId="0" fontId="84" fillId="0" borderId="0" xfId="0" applyFont="1" applyAlignment="1">
      <alignment vertical="center" wrapText="1"/>
    </xf>
    <xf numFmtId="0" fontId="26" fillId="0" borderId="0" xfId="1" applyBorder="1" applyAlignment="1" applyProtection="1">
      <alignment vertical="center"/>
    </xf>
    <xf numFmtId="0" fontId="86" fillId="0" borderId="39" xfId="0" applyFont="1" applyBorder="1"/>
    <xf numFmtId="0" fontId="26" fillId="0" borderId="39" xfId="1" applyFill="1" applyBorder="1" applyAlignment="1" applyProtection="1"/>
    <xf numFmtId="49" fontId="9" fillId="0" borderId="0" xfId="0" applyNumberFormat="1" applyFont="1" applyAlignment="1">
      <alignment horizontal="center" vertical="center"/>
    </xf>
    <xf numFmtId="0" fontId="79" fillId="12" borderId="0" xfId="1" applyFont="1" applyFill="1" applyAlignment="1" applyProtection="1">
      <alignment horizontal="center"/>
      <protection locked="0"/>
    </xf>
    <xf numFmtId="4" fontId="1" fillId="6" borderId="1" xfId="0" applyNumberFormat="1" applyFont="1" applyFill="1" applyBorder="1" applyAlignment="1">
      <alignment horizontal="center" vertical="center"/>
    </xf>
    <xf numFmtId="0" fontId="32" fillId="0" borderId="8" xfId="0" applyFont="1" applyBorder="1" applyAlignment="1">
      <alignment vertical="top" wrapText="1"/>
    </xf>
    <xf numFmtId="0" fontId="0" fillId="0" borderId="3" xfId="0" applyBorder="1"/>
    <xf numFmtId="0" fontId="32" fillId="0" borderId="3" xfId="0" applyFont="1" applyBorder="1" applyAlignment="1">
      <alignment vertical="top" wrapText="1"/>
    </xf>
    <xf numFmtId="0" fontId="28" fillId="0" borderId="3" xfId="0" applyFont="1" applyBorder="1" applyAlignment="1">
      <alignment vertical="top" wrapText="1"/>
    </xf>
    <xf numFmtId="0" fontId="35" fillId="0" borderId="3" xfId="0" applyFont="1" applyBorder="1" applyAlignment="1">
      <alignment vertical="center"/>
    </xf>
    <xf numFmtId="0" fontId="25" fillId="0" borderId="3" xfId="0" applyFont="1" applyBorder="1" applyAlignment="1">
      <alignment vertical="center"/>
    </xf>
    <xf numFmtId="0" fontId="87" fillId="0" borderId="1" xfId="1" applyFont="1" applyFill="1" applyBorder="1" applyAlignment="1">
      <alignment horizontal="center"/>
    </xf>
    <xf numFmtId="0" fontId="87" fillId="0" borderId="1" xfId="1" applyFont="1" applyBorder="1" applyAlignment="1">
      <alignment horizontal="center"/>
    </xf>
    <xf numFmtId="0" fontId="0" fillId="0" borderId="0" xfId="0" quotePrefix="1" applyAlignment="1">
      <alignment horizontal="right"/>
    </xf>
    <xf numFmtId="0" fontId="41" fillId="19" borderId="1" xfId="0" applyFont="1" applyFill="1" applyBorder="1" applyAlignment="1" applyProtection="1">
      <alignment horizontal="center" wrapText="1"/>
      <protection locked="0"/>
    </xf>
    <xf numFmtId="0" fontId="41" fillId="19" borderId="1" xfId="0" applyFont="1" applyFill="1" applyBorder="1" applyAlignment="1" applyProtection="1">
      <alignment horizontal="center" vertical="center" wrapText="1"/>
      <protection locked="0"/>
    </xf>
    <xf numFmtId="0" fontId="32" fillId="28" borderId="0" xfId="0" applyFont="1" applyFill="1" applyAlignment="1">
      <alignment horizontal="center"/>
    </xf>
    <xf numFmtId="0" fontId="32" fillId="3" borderId="0" xfId="0" applyFont="1" applyFill="1" applyAlignment="1">
      <alignment horizontal="center"/>
    </xf>
    <xf numFmtId="0" fontId="42" fillId="3" borderId="0" xfId="0" applyFont="1" applyFill="1" applyAlignment="1">
      <alignment horizontal="center" vertical="center"/>
    </xf>
    <xf numFmtId="0" fontId="11" fillId="0" borderId="0" xfId="0" applyFont="1" applyAlignment="1">
      <alignment vertical="center"/>
    </xf>
    <xf numFmtId="0" fontId="0" fillId="3" borderId="38" xfId="0" applyFill="1" applyBorder="1"/>
    <xf numFmtId="0" fontId="44" fillId="3" borderId="0" xfId="0" applyFont="1" applyFill="1" applyAlignment="1">
      <alignment horizontal="center" vertical="center" wrapText="1"/>
    </xf>
    <xf numFmtId="0" fontId="25" fillId="3" borderId="0" xfId="0" applyFont="1" applyFill="1" applyAlignment="1">
      <alignment vertical="center"/>
    </xf>
    <xf numFmtId="0" fontId="37" fillId="3" borderId="0" xfId="1" applyFont="1" applyFill="1" applyBorder="1" applyAlignment="1" applyProtection="1">
      <alignment vertical="top" wrapText="1"/>
    </xf>
    <xf numFmtId="0" fontId="37" fillId="3" borderId="0" xfId="1" applyFont="1" applyFill="1" applyBorder="1" applyAlignment="1" applyProtection="1">
      <alignment horizontal="center" vertical="top" wrapText="1"/>
    </xf>
    <xf numFmtId="0" fontId="9" fillId="3" borderId="0" xfId="0" applyFont="1" applyFill="1" applyAlignment="1">
      <alignment vertical="center"/>
    </xf>
    <xf numFmtId="0" fontId="37" fillId="3" borderId="0" xfId="1" applyFont="1" applyFill="1" applyBorder="1" applyAlignment="1" applyProtection="1">
      <alignment horizontal="center" vertical="center" wrapText="1"/>
    </xf>
    <xf numFmtId="0" fontId="33" fillId="3" borderId="0" xfId="0" applyFont="1" applyFill="1" applyAlignment="1">
      <alignment horizontal="center" vertical="center"/>
    </xf>
    <xf numFmtId="0" fontId="0" fillId="3" borderId="0" xfId="0" applyFill="1" applyAlignment="1">
      <alignment vertical="center"/>
    </xf>
    <xf numFmtId="0" fontId="8" fillId="3" borderId="0" xfId="0" applyFont="1" applyFill="1"/>
    <xf numFmtId="0" fontId="8" fillId="3" borderId="0" xfId="0" applyFont="1" applyFill="1" applyAlignment="1">
      <alignment vertical="center"/>
    </xf>
    <xf numFmtId="1" fontId="0" fillId="3" borderId="0" xfId="0" applyNumberFormat="1" applyFill="1" applyAlignment="1">
      <alignment horizontal="right" vertical="top" wrapText="1" indent="2"/>
    </xf>
    <xf numFmtId="0" fontId="0" fillId="3" borderId="39" xfId="0" applyFill="1" applyBorder="1"/>
    <xf numFmtId="3" fontId="0" fillId="0" borderId="14" xfId="0" applyNumberFormat="1" applyBorder="1" applyAlignment="1">
      <alignment horizontal="center" vertical="center"/>
    </xf>
    <xf numFmtId="0" fontId="0" fillId="5" borderId="1" xfId="0" applyFill="1" applyBorder="1" applyAlignment="1" applyProtection="1">
      <alignment horizontal="center" wrapText="1"/>
      <protection locked="0"/>
    </xf>
    <xf numFmtId="0" fontId="0" fillId="4" borderId="1" xfId="0" applyFill="1" applyBorder="1" applyAlignment="1" applyProtection="1">
      <alignment horizontal="center" wrapText="1"/>
      <protection locked="0"/>
    </xf>
    <xf numFmtId="0" fontId="30" fillId="8" borderId="8" xfId="0" applyFont="1" applyFill="1" applyBorder="1"/>
    <xf numFmtId="0" fontId="8" fillId="3" borderId="8" xfId="0" applyFont="1" applyFill="1" applyBorder="1"/>
    <xf numFmtId="0" fontId="10" fillId="0" borderId="0" xfId="0" applyFont="1" applyAlignment="1">
      <alignment horizontal="center" vertical="center" wrapText="1"/>
    </xf>
    <xf numFmtId="3" fontId="19" fillId="0" borderId="0" xfId="0" applyNumberFormat="1" applyFont="1" applyAlignment="1">
      <alignment horizontal="center" vertical="center"/>
    </xf>
    <xf numFmtId="3" fontId="0" fillId="0" borderId="0" xfId="0" applyNumberFormat="1" applyAlignment="1">
      <alignment horizontal="center" vertical="center"/>
    </xf>
    <xf numFmtId="1" fontId="0" fillId="0" borderId="8" xfId="0" applyNumberFormat="1" applyBorder="1" applyAlignment="1">
      <alignment horizontal="right" vertical="top" wrapText="1" indent="2"/>
    </xf>
    <xf numFmtId="0" fontId="33" fillId="8" borderId="6" xfId="0" applyFont="1" applyFill="1" applyBorder="1" applyAlignment="1">
      <alignment vertical="top" wrapText="1"/>
    </xf>
    <xf numFmtId="0" fontId="33" fillId="8" borderId="9" xfId="0" applyFont="1" applyFill="1" applyBorder="1" applyAlignment="1">
      <alignment vertical="top" wrapText="1"/>
    </xf>
    <xf numFmtId="0" fontId="8" fillId="0" borderId="6" xfId="0" applyFont="1" applyBorder="1" applyAlignment="1">
      <alignment horizontal="center"/>
    </xf>
    <xf numFmtId="0" fontId="32" fillId="0" borderId="18" xfId="0" applyFont="1" applyBorder="1"/>
    <xf numFmtId="0" fontId="30" fillId="8" borderId="7" xfId="0" applyFont="1" applyFill="1" applyBorder="1"/>
    <xf numFmtId="0" fontId="32" fillId="8" borderId="8" xfId="0" applyFont="1" applyFill="1" applyBorder="1" applyAlignment="1">
      <alignment vertical="top" wrapText="1"/>
    </xf>
    <xf numFmtId="0" fontId="23" fillId="0" borderId="6" xfId="0" applyFont="1" applyBorder="1" applyAlignment="1">
      <alignment vertical="center"/>
    </xf>
    <xf numFmtId="0" fontId="50" fillId="16" borderId="17" xfId="0" applyFont="1" applyFill="1" applyBorder="1" applyAlignment="1">
      <alignment horizontal="center" vertical="center" wrapText="1"/>
    </xf>
    <xf numFmtId="0" fontId="9" fillId="19" borderId="1" xfId="0" applyFont="1" applyFill="1" applyBorder="1" applyAlignment="1" applyProtection="1">
      <alignment horizontal="center" vertical="center"/>
      <protection locked="0"/>
    </xf>
    <xf numFmtId="0" fontId="41" fillId="0" borderId="0" xfId="0" applyFont="1" applyAlignment="1" applyProtection="1">
      <alignment horizontal="center" vertical="center" wrapText="1"/>
      <protection locked="0"/>
    </xf>
    <xf numFmtId="166" fontId="9" fillId="0" borderId="0" xfId="0" applyNumberFormat="1" applyFont="1" applyAlignment="1">
      <alignment horizontal="center" vertical="center" wrapText="1"/>
    </xf>
    <xf numFmtId="0" fontId="0" fillId="0" borderId="0" xfId="0" applyAlignment="1" applyProtection="1">
      <alignment horizontal="center" vertical="center" wrapText="1"/>
      <protection locked="0"/>
    </xf>
    <xf numFmtId="166" fontId="0" fillId="0" borderId="0" xfId="0" applyNumberFormat="1" applyAlignment="1" applyProtection="1">
      <alignment horizontal="center" vertical="center" wrapText="1"/>
      <protection locked="0"/>
    </xf>
    <xf numFmtId="166" fontId="0" fillId="4" borderId="1" xfId="0" applyNumberFormat="1" applyFill="1" applyBorder="1" applyAlignment="1" applyProtection="1">
      <alignment horizontal="center" vertical="center" wrapText="1"/>
      <protection locked="0"/>
    </xf>
    <xf numFmtId="0" fontId="87" fillId="0" borderId="6" xfId="1" applyFont="1" applyFill="1" applyBorder="1" applyAlignment="1">
      <alignment horizontal="center"/>
    </xf>
    <xf numFmtId="0" fontId="0" fillId="0" borderId="17" xfId="0" applyBorder="1" applyAlignment="1">
      <alignment horizontal="left" indent="1"/>
    </xf>
    <xf numFmtId="0" fontId="0" fillId="13" borderId="17" xfId="0" applyFill="1" applyBorder="1" applyAlignment="1">
      <alignment horizontal="center"/>
    </xf>
    <xf numFmtId="0" fontId="1" fillId="23" borderId="14" xfId="0" applyFont="1" applyFill="1" applyBorder="1" applyAlignment="1">
      <alignment horizontal="center"/>
    </xf>
    <xf numFmtId="0" fontId="1" fillId="23" borderId="15" xfId="0" applyFont="1" applyFill="1" applyBorder="1" applyAlignment="1">
      <alignment horizontal="center" wrapText="1"/>
    </xf>
    <xf numFmtId="0" fontId="0" fillId="0" borderId="0" xfId="0" applyAlignment="1">
      <alignment vertical="center" wrapText="1"/>
    </xf>
    <xf numFmtId="0" fontId="0" fillId="0" borderId="0" xfId="0" applyAlignment="1">
      <alignment wrapText="1"/>
    </xf>
    <xf numFmtId="0" fontId="43" fillId="27" borderId="13" xfId="0" applyFont="1" applyFill="1" applyBorder="1" applyAlignment="1">
      <alignment horizontal="left" vertical="center" indent="1"/>
    </xf>
    <xf numFmtId="0" fontId="44" fillId="0" borderId="0" xfId="0" applyFont="1" applyAlignment="1">
      <alignment horizontal="center" vertical="center" wrapText="1"/>
    </xf>
    <xf numFmtId="0" fontId="0" fillId="0" borderId="0" xfId="0" applyAlignment="1">
      <alignment horizontal="left" vertical="top" wrapText="1"/>
    </xf>
    <xf numFmtId="0" fontId="34" fillId="0" borderId="0" xfId="0" applyFont="1" applyAlignment="1">
      <alignment horizontal="left" vertical="top" wrapText="1"/>
    </xf>
    <xf numFmtId="0" fontId="49" fillId="0" borderId="0" xfId="0" applyFont="1" applyAlignment="1">
      <alignment horizontal="left" vertical="top" wrapText="1"/>
    </xf>
    <xf numFmtId="49" fontId="34" fillId="0" borderId="0" xfId="0" applyNumberFormat="1" applyFont="1" applyAlignment="1">
      <alignment horizontal="right" vertical="center" wrapText="1"/>
    </xf>
    <xf numFmtId="0" fontId="34" fillId="0" borderId="0" xfId="0" applyFont="1" applyAlignment="1">
      <alignment horizontal="right" vertical="center" indent="1"/>
    </xf>
    <xf numFmtId="0" fontId="34" fillId="0" borderId="0" xfId="0" applyFont="1" applyAlignment="1">
      <alignment horizontal="center" vertical="center" wrapText="1"/>
    </xf>
    <xf numFmtId="0" fontId="30" fillId="0" borderId="0" xfId="0" applyFont="1" applyAlignment="1">
      <alignment horizontal="right"/>
    </xf>
    <xf numFmtId="0" fontId="49" fillId="0" borderId="0" xfId="0" applyFont="1" applyAlignment="1">
      <alignment horizontal="center" vertical="center" wrapText="1"/>
    </xf>
    <xf numFmtId="0" fontId="49" fillId="0" borderId="0" xfId="0" applyFont="1" applyAlignment="1">
      <alignment horizontal="left" vertical="center" wrapText="1"/>
    </xf>
    <xf numFmtId="0" fontId="0" fillId="0" borderId="5" xfId="0" applyBorder="1" applyAlignment="1">
      <alignment horizontal="center" vertical="center" wrapText="1"/>
    </xf>
    <xf numFmtId="0" fontId="0" fillId="0" borderId="0" xfId="0" applyAlignment="1">
      <alignment horizontal="center" vertical="center" wrapText="1"/>
    </xf>
    <xf numFmtId="0" fontId="49" fillId="0" borderId="0" xfId="0" applyFont="1" applyAlignment="1">
      <alignment horizontal="left" wrapText="1"/>
    </xf>
    <xf numFmtId="0" fontId="34" fillId="0" borderId="13" xfId="0" applyFont="1" applyBorder="1" applyAlignment="1">
      <alignment horizontal="center" vertical="center"/>
    </xf>
    <xf numFmtId="0" fontId="11" fillId="0" borderId="0" xfId="0" applyFont="1" applyAlignment="1">
      <alignment horizontal="center" wrapText="1"/>
    </xf>
    <xf numFmtId="0" fontId="34" fillId="0" borderId="0" xfId="0" applyFont="1" applyAlignment="1">
      <alignment horizontal="left" vertical="center" wrapText="1"/>
    </xf>
    <xf numFmtId="0" fontId="32" fillId="0" borderId="0" xfId="0" applyFont="1" applyAlignment="1">
      <alignment horizontal="left" vertical="top" wrapText="1"/>
    </xf>
    <xf numFmtId="0" fontId="28" fillId="0" borderId="0" xfId="0" applyFont="1" applyAlignment="1">
      <alignment horizontal="left" vertical="top" wrapText="1"/>
    </xf>
    <xf numFmtId="0" fontId="34" fillId="16" borderId="13" xfId="0" applyFont="1" applyFill="1" applyBorder="1" applyAlignment="1">
      <alignment horizontal="center" vertical="center"/>
    </xf>
    <xf numFmtId="0" fontId="49" fillId="0" borderId="0" xfId="0" applyFont="1" applyAlignment="1">
      <alignment horizontal="right" vertical="center"/>
    </xf>
    <xf numFmtId="0" fontId="30" fillId="0" borderId="0" xfId="0" applyFont="1" applyAlignment="1">
      <alignment horizontal="right" vertical="top"/>
    </xf>
    <xf numFmtId="0" fontId="10" fillId="16" borderId="15" xfId="0" applyFont="1" applyFill="1" applyBorder="1" applyAlignment="1">
      <alignment horizontal="center" vertical="center" wrapText="1"/>
    </xf>
    <xf numFmtId="0" fontId="70" fillId="0" borderId="0" xfId="1" applyFont="1" applyFill="1" applyBorder="1" applyAlignment="1" applyProtection="1">
      <alignment horizontal="left" vertical="center" wrapText="1"/>
    </xf>
    <xf numFmtId="0" fontId="43" fillId="14" borderId="0" xfId="0" applyFont="1" applyFill="1" applyAlignment="1">
      <alignment horizontal="center" vertical="center"/>
    </xf>
    <xf numFmtId="0" fontId="34" fillId="0" borderId="0" xfId="0" applyFont="1" applyAlignment="1">
      <alignment horizontal="center"/>
    </xf>
    <xf numFmtId="0" fontId="49" fillId="0" borderId="0" xfId="0" applyFont="1" applyAlignment="1">
      <alignment horizontal="left"/>
    </xf>
    <xf numFmtId="0" fontId="33" fillId="0" borderId="0" xfId="0" applyFont="1" applyAlignment="1">
      <alignment horizontal="left" vertical="top" wrapText="1" indent="1"/>
    </xf>
    <xf numFmtId="0" fontId="33" fillId="0" borderId="6" xfId="0" applyFont="1" applyBorder="1" applyAlignment="1">
      <alignment horizontal="left" vertical="top" wrapText="1" indent="1"/>
    </xf>
    <xf numFmtId="0" fontId="6" fillId="0" borderId="0" xfId="0" applyFont="1" applyAlignment="1">
      <alignment wrapText="1"/>
    </xf>
    <xf numFmtId="0" fontId="0" fillId="0" borderId="0" xfId="0" applyAlignment="1">
      <alignment vertical="center" wrapText="1"/>
    </xf>
    <xf numFmtId="0" fontId="0" fillId="0" borderId="0" xfId="0" applyAlignment="1">
      <alignment wrapText="1"/>
    </xf>
    <xf numFmtId="0" fontId="83" fillId="0" borderId="13" xfId="0" applyFont="1" applyBorder="1" applyAlignment="1">
      <alignment horizontal="center" vertical="center" wrapText="1"/>
    </xf>
    <xf numFmtId="0" fontId="83" fillId="0" borderId="14" xfId="0" applyFont="1" applyBorder="1" applyAlignment="1">
      <alignment horizontal="center" vertical="center" wrapText="1"/>
    </xf>
    <xf numFmtId="0" fontId="83" fillId="0" borderId="15" xfId="0" applyFont="1" applyBorder="1" applyAlignment="1">
      <alignment horizontal="center" vertical="center" wrapText="1"/>
    </xf>
    <xf numFmtId="0" fontId="4" fillId="0" borderId="0" xfId="0" applyFont="1" applyAlignment="1">
      <alignment horizontal="left" vertical="center" wrapText="1"/>
    </xf>
    <xf numFmtId="0" fontId="44" fillId="26" borderId="13" xfId="0" applyFont="1" applyFill="1" applyBorder="1" applyAlignment="1">
      <alignment horizontal="center" vertical="center" wrapText="1"/>
    </xf>
    <xf numFmtId="0" fontId="44" fillId="26" borderId="14" xfId="0" applyFont="1" applyFill="1" applyBorder="1" applyAlignment="1">
      <alignment horizontal="center" vertical="center" wrapText="1"/>
    </xf>
    <xf numFmtId="0" fontId="44" fillId="26" borderId="15" xfId="0" applyFont="1" applyFill="1" applyBorder="1" applyAlignment="1">
      <alignment horizontal="center" vertical="center" wrapText="1"/>
    </xf>
    <xf numFmtId="0" fontId="43" fillId="27" borderId="13" xfId="0" applyFont="1" applyFill="1" applyBorder="1" applyAlignment="1">
      <alignment horizontal="left" vertical="center" indent="1"/>
    </xf>
    <xf numFmtId="0" fontId="43" fillId="27" borderId="14" xfId="0" applyFont="1" applyFill="1" applyBorder="1" applyAlignment="1">
      <alignment horizontal="left" vertical="center" indent="1"/>
    </xf>
    <xf numFmtId="0" fontId="43" fillId="27" borderId="15" xfId="0" applyFont="1" applyFill="1" applyBorder="1" applyAlignment="1">
      <alignment horizontal="left" vertical="center" indent="1"/>
    </xf>
    <xf numFmtId="0" fontId="44" fillId="0" borderId="0" xfId="0" applyFont="1" applyAlignment="1">
      <alignment horizontal="center" vertical="center" wrapText="1"/>
    </xf>
    <xf numFmtId="0" fontId="84" fillId="0" borderId="3" xfId="0" applyFont="1" applyBorder="1" applyAlignment="1">
      <alignment horizontal="center" vertical="center" wrapText="1"/>
    </xf>
    <xf numFmtId="0" fontId="26" fillId="0" borderId="0" xfId="1" applyBorder="1" applyAlignment="1" applyProtection="1">
      <alignment horizontal="left"/>
      <protection locked="0"/>
    </xf>
    <xf numFmtId="0" fontId="26" fillId="0" borderId="0" xfId="1" applyFill="1" applyBorder="1" applyAlignment="1" applyProtection="1">
      <alignment horizontal="left"/>
      <protection locked="0"/>
    </xf>
    <xf numFmtId="0" fontId="26" fillId="0" borderId="0" xfId="1" applyBorder="1" applyAlignment="1" applyProtection="1">
      <alignment horizontal="left" vertical="center"/>
      <protection locked="0"/>
    </xf>
    <xf numFmtId="0" fontId="79" fillId="12" borderId="39" xfId="1" applyFont="1" applyFill="1" applyBorder="1" applyAlignment="1" applyProtection="1">
      <alignment horizontal="center"/>
      <protection locked="0"/>
    </xf>
    <xf numFmtId="0" fontId="0" fillId="19" borderId="1" xfId="0" applyFill="1" applyBorder="1" applyAlignment="1" applyProtection="1">
      <alignment horizontal="left" vertical="top" wrapText="1"/>
      <protection locked="0"/>
    </xf>
    <xf numFmtId="0" fontId="0" fillId="0" borderId="0" xfId="0" applyAlignment="1">
      <alignment horizontal="left" vertical="top" wrapText="1"/>
    </xf>
    <xf numFmtId="0" fontId="44" fillId="10" borderId="0" xfId="0" applyFont="1" applyFill="1" applyAlignment="1">
      <alignment horizontal="center" vertical="center" wrapText="1"/>
    </xf>
    <xf numFmtId="0" fontId="60" fillId="10" borderId="0" xfId="0" applyFont="1" applyFill="1" applyAlignment="1">
      <alignment horizontal="center" vertical="center" wrapText="1"/>
    </xf>
    <xf numFmtId="0" fontId="61" fillId="10" borderId="0" xfId="0" applyFont="1" applyFill="1" applyAlignment="1">
      <alignment horizontal="center" vertical="center" wrapText="1"/>
    </xf>
    <xf numFmtId="0" fontId="43" fillId="14" borderId="25" xfId="0" applyFont="1" applyFill="1" applyBorder="1" applyAlignment="1">
      <alignment horizontal="center" vertical="center" wrapText="1"/>
    </xf>
    <xf numFmtId="0" fontId="43" fillId="14" borderId="40" xfId="0" applyFont="1" applyFill="1" applyBorder="1" applyAlignment="1">
      <alignment horizontal="center" vertical="center" wrapText="1"/>
    </xf>
    <xf numFmtId="0" fontId="33" fillId="0" borderId="31" xfId="0" applyFont="1" applyBorder="1" applyAlignment="1">
      <alignment horizontal="left" wrapText="1" indent="1"/>
    </xf>
    <xf numFmtId="0" fontId="33" fillId="0" borderId="32" xfId="0" applyFont="1" applyBorder="1" applyAlignment="1">
      <alignment horizontal="left" wrapText="1" indent="1"/>
    </xf>
    <xf numFmtId="0" fontId="33" fillId="0" borderId="36" xfId="0" applyFont="1" applyBorder="1" applyAlignment="1">
      <alignment horizontal="left" wrapText="1" indent="1"/>
    </xf>
    <xf numFmtId="0" fontId="50" fillId="0" borderId="29" xfId="0" applyFont="1" applyBorder="1" applyAlignment="1">
      <alignment horizontal="center" vertical="top" wrapText="1"/>
    </xf>
    <xf numFmtId="0" fontId="34" fillId="0" borderId="29" xfId="0" applyFont="1" applyBorder="1" applyAlignment="1">
      <alignment horizontal="center" vertical="top"/>
    </xf>
    <xf numFmtId="0" fontId="34" fillId="0" borderId="0" xfId="0" applyFont="1" applyAlignment="1">
      <alignment horizontal="center" vertical="top"/>
    </xf>
    <xf numFmtId="0" fontId="34" fillId="17" borderId="1" xfId="0" applyFont="1" applyFill="1" applyBorder="1" applyAlignment="1">
      <alignment horizontal="left" vertical="center" indent="1"/>
    </xf>
    <xf numFmtId="0" fontId="33" fillId="0" borderId="1" xfId="0" applyFont="1" applyBorder="1" applyAlignment="1">
      <alignment horizontal="left" vertical="top" wrapText="1" indent="1"/>
    </xf>
    <xf numFmtId="0" fontId="23" fillId="9" borderId="2" xfId="0" applyFont="1" applyFill="1" applyBorder="1" applyAlignment="1">
      <alignment horizontal="center" vertical="center"/>
    </xf>
    <xf numFmtId="0" fontId="23" fillId="9" borderId="3" xfId="0" applyFont="1" applyFill="1" applyBorder="1" applyAlignment="1">
      <alignment horizontal="center" vertical="center"/>
    </xf>
    <xf numFmtId="0" fontId="23" fillId="9" borderId="4" xfId="0" applyFont="1" applyFill="1" applyBorder="1" applyAlignment="1">
      <alignment horizontal="center" vertical="center"/>
    </xf>
    <xf numFmtId="0" fontId="0" fillId="19" borderId="13" xfId="0" applyFill="1" applyBorder="1" applyAlignment="1" applyProtection="1">
      <alignment horizontal="left" vertical="top" wrapText="1"/>
      <protection locked="0"/>
    </xf>
    <xf numFmtId="0" fontId="0" fillId="19" borderId="14" xfId="0" applyFill="1" applyBorder="1" applyAlignment="1" applyProtection="1">
      <alignment horizontal="left" vertical="top" wrapText="1"/>
      <protection locked="0"/>
    </xf>
    <xf numFmtId="0" fontId="0" fillId="19" borderId="15" xfId="0" applyFill="1" applyBorder="1" applyAlignment="1" applyProtection="1">
      <alignment horizontal="left" vertical="top" wrapText="1"/>
      <protection locked="0"/>
    </xf>
    <xf numFmtId="0" fontId="49" fillId="0" borderId="0" xfId="0" applyFont="1" applyAlignment="1">
      <alignment horizontal="left" wrapText="1"/>
    </xf>
    <xf numFmtId="49" fontId="0" fillId="5" borderId="13" xfId="0" applyNumberFormat="1" applyFill="1" applyBorder="1" applyAlignment="1" applyProtection="1">
      <alignment horizontal="left" vertical="center" wrapText="1" indent="1"/>
      <protection locked="0"/>
    </xf>
    <xf numFmtId="49" fontId="0" fillId="5" borderId="14" xfId="0" applyNumberFormat="1" applyFill="1" applyBorder="1" applyAlignment="1" applyProtection="1">
      <alignment horizontal="left" vertical="center" wrapText="1" indent="1"/>
      <protection locked="0"/>
    </xf>
    <xf numFmtId="49" fontId="0" fillId="5" borderId="15" xfId="0" applyNumberFormat="1" applyFill="1" applyBorder="1" applyAlignment="1" applyProtection="1">
      <alignment horizontal="left" vertical="center" wrapText="1" indent="1"/>
      <protection locked="0"/>
    </xf>
    <xf numFmtId="0" fontId="41" fillId="0" borderId="30" xfId="0" applyFont="1" applyBorder="1" applyAlignment="1">
      <alignment horizontal="left" vertical="center" wrapText="1" indent="1"/>
    </xf>
    <xf numFmtId="0" fontId="34" fillId="0" borderId="0" xfId="0" applyFont="1" applyAlignment="1">
      <alignment horizontal="left" vertical="top" wrapText="1"/>
    </xf>
    <xf numFmtId="0" fontId="41" fillId="5" borderId="13" xfId="0" applyFont="1" applyFill="1" applyBorder="1" applyAlignment="1" applyProtection="1">
      <alignment horizontal="left" vertical="center" wrapText="1" indent="1"/>
      <protection locked="0"/>
    </xf>
    <xf numFmtId="0" fontId="41" fillId="5" borderId="14" xfId="0" applyFont="1" applyFill="1" applyBorder="1" applyAlignment="1" applyProtection="1">
      <alignment horizontal="left" vertical="center" wrapText="1" indent="1"/>
      <protection locked="0"/>
    </xf>
    <xf numFmtId="0" fontId="41" fillId="5" borderId="15" xfId="0" applyFont="1" applyFill="1" applyBorder="1" applyAlignment="1" applyProtection="1">
      <alignment horizontal="left" vertical="center" wrapText="1" indent="1"/>
      <protection locked="0"/>
    </xf>
    <xf numFmtId="0" fontId="33" fillId="5" borderId="13" xfId="0" applyFont="1" applyFill="1" applyBorder="1" applyAlignment="1" applyProtection="1">
      <alignment horizontal="left" vertical="center" indent="1"/>
      <protection locked="0"/>
    </xf>
    <xf numFmtId="0" fontId="33" fillId="5" borderId="14" xfId="0" applyFont="1" applyFill="1" applyBorder="1" applyAlignment="1" applyProtection="1">
      <alignment horizontal="left" vertical="center" indent="1"/>
      <protection locked="0"/>
    </xf>
    <xf numFmtId="0" fontId="33" fillId="5" borderId="15" xfId="0" applyFont="1" applyFill="1" applyBorder="1" applyAlignment="1" applyProtection="1">
      <alignment horizontal="left" vertical="center" indent="1"/>
      <protection locked="0"/>
    </xf>
    <xf numFmtId="0" fontId="33" fillId="19" borderId="13" xfId="0" applyFont="1" applyFill="1" applyBorder="1" applyAlignment="1" applyProtection="1">
      <alignment horizontal="left" vertical="center" indent="1"/>
      <protection locked="0"/>
    </xf>
    <xf numFmtId="0" fontId="33" fillId="19" borderId="14" xfId="0" applyFont="1" applyFill="1" applyBorder="1" applyAlignment="1" applyProtection="1">
      <alignment horizontal="left" vertical="center" indent="1"/>
      <protection locked="0"/>
    </xf>
    <xf numFmtId="0" fontId="33" fillId="19" borderId="15" xfId="0" applyFont="1" applyFill="1" applyBorder="1" applyAlignment="1" applyProtection="1">
      <alignment horizontal="left" vertical="center" indent="1"/>
      <protection locked="0"/>
    </xf>
    <xf numFmtId="0" fontId="34" fillId="0" borderId="0" xfId="0" applyFont="1" applyAlignment="1">
      <alignment horizontal="right" vertical="center" indent="1"/>
    </xf>
    <xf numFmtId="49" fontId="89" fillId="3" borderId="0" xfId="0" applyNumberFormat="1" applyFont="1" applyFill="1" applyAlignment="1">
      <alignment horizontal="left" vertical="center" indent="1"/>
    </xf>
    <xf numFmtId="0" fontId="89" fillId="3" borderId="0" xfId="0" applyFont="1" applyFill="1" applyAlignment="1">
      <alignment horizontal="left" vertical="center" indent="1"/>
    </xf>
    <xf numFmtId="17" fontId="33" fillId="19" borderId="1" xfId="0" applyNumberFormat="1" applyFont="1" applyFill="1" applyBorder="1" applyAlignment="1" applyProtection="1">
      <alignment horizontal="left" vertical="center" indent="1"/>
      <protection locked="0"/>
    </xf>
    <xf numFmtId="0" fontId="33" fillId="19" borderId="1" xfId="0" applyFont="1" applyFill="1" applyBorder="1" applyAlignment="1" applyProtection="1">
      <alignment horizontal="left" vertical="center" indent="1"/>
      <protection locked="0"/>
    </xf>
    <xf numFmtId="0" fontId="33" fillId="5" borderId="13" xfId="0" applyFont="1" applyFill="1" applyBorder="1" applyAlignment="1" applyProtection="1">
      <alignment horizontal="center" vertical="center" wrapText="1"/>
      <protection locked="0"/>
    </xf>
    <xf numFmtId="0" fontId="33" fillId="5" borderId="14" xfId="0" applyFont="1" applyFill="1" applyBorder="1" applyAlignment="1" applyProtection="1">
      <alignment horizontal="center" vertical="center" wrapText="1"/>
      <protection locked="0"/>
    </xf>
    <xf numFmtId="0" fontId="33" fillId="5" borderId="15" xfId="0" applyFont="1" applyFill="1" applyBorder="1" applyAlignment="1" applyProtection="1">
      <alignment horizontal="center" vertical="center" wrapText="1"/>
      <protection locked="0"/>
    </xf>
    <xf numFmtId="0" fontId="49" fillId="0" borderId="0" xfId="0" applyFont="1" applyAlignment="1">
      <alignment horizontal="left" vertical="center" wrapText="1"/>
    </xf>
    <xf numFmtId="0" fontId="23" fillId="20" borderId="2" xfId="0" applyFont="1" applyFill="1" applyBorder="1" applyAlignment="1">
      <alignment horizontal="center" vertical="center"/>
    </xf>
    <xf numFmtId="0" fontId="23" fillId="20" borderId="3" xfId="0" applyFont="1" applyFill="1" applyBorder="1" applyAlignment="1">
      <alignment horizontal="center" vertical="center"/>
    </xf>
    <xf numFmtId="0" fontId="23" fillId="20" borderId="4" xfId="0" applyFont="1" applyFill="1" applyBorder="1" applyAlignment="1">
      <alignment horizontal="center" vertical="center"/>
    </xf>
    <xf numFmtId="0" fontId="49" fillId="0" borderId="8" xfId="0" applyFont="1" applyBorder="1" applyAlignment="1">
      <alignment horizontal="left" vertical="center" wrapText="1"/>
    </xf>
    <xf numFmtId="0" fontId="0" fillId="5" borderId="13" xfId="0" applyFill="1" applyBorder="1" applyAlignment="1" applyProtection="1">
      <alignment horizontal="left" vertical="top" wrapText="1"/>
      <protection locked="0"/>
    </xf>
    <xf numFmtId="0" fontId="0" fillId="5" borderId="14" xfId="0" applyFill="1" applyBorder="1" applyAlignment="1" applyProtection="1">
      <alignment horizontal="left" vertical="top" wrapText="1"/>
      <protection locked="0"/>
    </xf>
    <xf numFmtId="0" fontId="0" fillId="5" borderId="15" xfId="0" applyFill="1" applyBorder="1" applyAlignment="1" applyProtection="1">
      <alignment horizontal="left" vertical="top" wrapText="1"/>
      <protection locked="0"/>
    </xf>
    <xf numFmtId="0" fontId="41" fillId="19" borderId="13" xfId="0" applyFont="1" applyFill="1" applyBorder="1" applyAlignment="1" applyProtection="1">
      <alignment horizontal="left" vertical="center" wrapText="1" indent="1"/>
      <protection locked="0"/>
    </xf>
    <xf numFmtId="0" fontId="41" fillId="19" borderId="14" xfId="0" applyFont="1" applyFill="1" applyBorder="1" applyAlignment="1" applyProtection="1">
      <alignment horizontal="left" vertical="center" wrapText="1" indent="1"/>
      <protection locked="0"/>
    </xf>
    <xf numFmtId="0" fontId="41" fillId="19" borderId="15" xfId="0" applyFont="1" applyFill="1" applyBorder="1" applyAlignment="1" applyProtection="1">
      <alignment horizontal="left" vertical="center" wrapText="1" indent="1"/>
      <protection locked="0"/>
    </xf>
    <xf numFmtId="0" fontId="49" fillId="0" borderId="6" xfId="0" applyFont="1" applyBorder="1" applyAlignment="1">
      <alignment horizontal="left" vertical="center" wrapText="1"/>
    </xf>
    <xf numFmtId="0" fontId="41" fillId="0" borderId="0" xfId="0" applyFont="1" applyAlignment="1" applyProtection="1">
      <alignment horizontal="center" wrapText="1"/>
      <protection locked="0"/>
    </xf>
    <xf numFmtId="0" fontId="33" fillId="0" borderId="0" xfId="0" applyFont="1" applyAlignment="1" applyProtection="1">
      <alignment horizontal="center"/>
      <protection locked="0"/>
    </xf>
    <xf numFmtId="0" fontId="0" fillId="5" borderId="1" xfId="0" applyFill="1" applyBorder="1" applyAlignment="1" applyProtection="1">
      <alignment horizontal="left" vertical="top" wrapText="1"/>
      <protection locked="0"/>
    </xf>
    <xf numFmtId="0" fontId="49" fillId="0" borderId="0" xfId="0" applyFont="1" applyAlignment="1">
      <alignment horizontal="left" vertical="top" wrapText="1"/>
    </xf>
    <xf numFmtId="0" fontId="49" fillId="0" borderId="8" xfId="0" applyFont="1" applyBorder="1" applyAlignment="1">
      <alignment horizontal="left" wrapText="1"/>
    </xf>
    <xf numFmtId="49" fontId="9" fillId="5" borderId="13" xfId="0" applyNumberFormat="1" applyFont="1" applyFill="1" applyBorder="1" applyAlignment="1" applyProtection="1">
      <alignment horizontal="left" vertical="center" wrapText="1" indent="1"/>
      <protection locked="0"/>
    </xf>
    <xf numFmtId="49" fontId="9" fillId="5" borderId="14" xfId="0" applyNumberFormat="1" applyFont="1" applyFill="1" applyBorder="1" applyAlignment="1" applyProtection="1">
      <alignment horizontal="left" vertical="center" wrapText="1" indent="1"/>
      <protection locked="0"/>
    </xf>
    <xf numFmtId="49" fontId="9" fillId="5" borderId="15" xfId="0" applyNumberFormat="1" applyFont="1" applyFill="1" applyBorder="1" applyAlignment="1" applyProtection="1">
      <alignment horizontal="left" vertical="center" wrapText="1" indent="1"/>
      <protection locked="0"/>
    </xf>
    <xf numFmtId="0" fontId="34" fillId="9" borderId="0" xfId="0" applyFont="1" applyFill="1" applyAlignment="1">
      <alignment horizontal="center" vertical="center" wrapText="1"/>
    </xf>
    <xf numFmtId="0" fontId="0" fillId="0" borderId="5" xfId="0" applyBorder="1" applyAlignment="1">
      <alignment horizontal="center" vertical="center" wrapText="1"/>
    </xf>
    <xf numFmtId="0" fontId="0" fillId="0" borderId="0" xfId="0" applyAlignment="1">
      <alignment horizontal="center" vertical="center" wrapText="1"/>
    </xf>
    <xf numFmtId="0" fontId="34" fillId="21" borderId="0" xfId="0" applyFont="1" applyFill="1" applyAlignment="1">
      <alignment horizontal="center" vertical="center" wrapText="1"/>
    </xf>
    <xf numFmtId="0" fontId="49" fillId="0" borderId="5" xfId="0" applyFont="1" applyBorder="1" applyAlignment="1">
      <alignment horizontal="left" vertical="top" wrapText="1" indent="3"/>
    </xf>
    <xf numFmtId="0" fontId="49" fillId="0" borderId="0" xfId="0" applyFont="1" applyAlignment="1">
      <alignment horizontal="left" vertical="top" wrapText="1" indent="3"/>
    </xf>
    <xf numFmtId="0" fontId="49" fillId="0" borderId="6" xfId="0" applyFont="1" applyBorder="1" applyAlignment="1">
      <alignment horizontal="left" vertical="top" wrapText="1" indent="3"/>
    </xf>
    <xf numFmtId="0" fontId="54" fillId="0" borderId="8" xfId="0" applyFont="1" applyBorder="1" applyAlignment="1">
      <alignment horizontal="left" vertical="center" wrapText="1"/>
    </xf>
    <xf numFmtId="167" fontId="41" fillId="0" borderId="0" xfId="4" applyNumberFormat="1" applyFont="1" applyFill="1" applyBorder="1" applyAlignment="1" applyProtection="1">
      <alignment horizontal="right" wrapText="1" indent="25"/>
      <protection locked="0"/>
    </xf>
    <xf numFmtId="49" fontId="0" fillId="19" borderId="13" xfId="0" applyNumberFormat="1" applyFill="1" applyBorder="1" applyAlignment="1" applyProtection="1">
      <alignment horizontal="left" vertical="center" wrapText="1" indent="1"/>
      <protection locked="0"/>
    </xf>
    <xf numFmtId="49" fontId="0" fillId="19" borderId="15" xfId="0" applyNumberFormat="1" applyFill="1" applyBorder="1" applyAlignment="1" applyProtection="1">
      <alignment horizontal="left" vertical="center" wrapText="1" indent="1"/>
      <protection locked="0"/>
    </xf>
    <xf numFmtId="0" fontId="34" fillId="9" borderId="0" xfId="0" applyFont="1" applyFill="1" applyAlignment="1">
      <alignment horizontal="center" vertical="center"/>
    </xf>
    <xf numFmtId="0" fontId="49" fillId="0" borderId="0" xfId="0" applyFont="1" applyAlignment="1">
      <alignment horizontal="center" vertical="center" wrapText="1"/>
    </xf>
    <xf numFmtId="1" fontId="0" fillId="19" borderId="13" xfId="0" applyNumberFormat="1" applyFill="1" applyBorder="1" applyAlignment="1" applyProtection="1">
      <alignment horizontal="left" vertical="center" wrapText="1" indent="1"/>
      <protection locked="0"/>
    </xf>
    <xf numFmtId="1" fontId="0" fillId="19" borderId="15" xfId="0" applyNumberFormat="1" applyFill="1" applyBorder="1" applyAlignment="1" applyProtection="1">
      <alignment horizontal="left" vertical="center" wrapText="1" indent="1"/>
      <protection locked="0"/>
    </xf>
    <xf numFmtId="0" fontId="49" fillId="0" borderId="6" xfId="0" applyFont="1" applyBorder="1" applyAlignment="1">
      <alignment horizontal="left" vertical="top" wrapText="1"/>
    </xf>
    <xf numFmtId="0" fontId="30" fillId="0" borderId="0" xfId="0" applyFont="1" applyAlignment="1">
      <alignment horizontal="right"/>
    </xf>
    <xf numFmtId="0" fontId="30" fillId="0" borderId="6" xfId="0" applyFont="1" applyBorder="1" applyAlignment="1">
      <alignment horizontal="right"/>
    </xf>
    <xf numFmtId="0" fontId="30" fillId="0" borderId="8" xfId="0" applyFont="1" applyBorder="1" applyAlignment="1">
      <alignment horizontal="right"/>
    </xf>
    <xf numFmtId="0" fontId="30" fillId="0" borderId="9" xfId="0" applyFont="1" applyBorder="1" applyAlignment="1">
      <alignment horizontal="right"/>
    </xf>
    <xf numFmtId="167" fontId="41" fillId="0" borderId="0" xfId="4" applyNumberFormat="1" applyFont="1" applyFill="1" applyBorder="1" applyAlignment="1" applyProtection="1">
      <alignment horizontal="right" vertical="center" wrapText="1" indent="25"/>
      <protection locked="0"/>
    </xf>
    <xf numFmtId="2" fontId="33" fillId="19" borderId="1" xfId="0" applyNumberFormat="1" applyFont="1" applyFill="1" applyBorder="1" applyAlignment="1" applyProtection="1">
      <alignment horizontal="left" vertical="center" indent="1"/>
      <protection locked="0"/>
    </xf>
    <xf numFmtId="0" fontId="20" fillId="0" borderId="0" xfId="0" applyFont="1" applyAlignment="1">
      <alignment horizontal="left" vertical="top" wrapText="1"/>
    </xf>
    <xf numFmtId="1" fontId="0" fillId="5" borderId="13" xfId="0" applyNumberFormat="1" applyFill="1" applyBorder="1" applyAlignment="1" applyProtection="1">
      <alignment horizontal="left" vertical="center" wrapText="1" indent="1"/>
      <protection locked="0"/>
    </xf>
    <xf numFmtId="1" fontId="0" fillId="5" borderId="15" xfId="0" applyNumberFormat="1" applyFill="1" applyBorder="1" applyAlignment="1" applyProtection="1">
      <alignment horizontal="left" vertical="center" wrapText="1" indent="1"/>
      <protection locked="0"/>
    </xf>
    <xf numFmtId="49" fontId="34" fillId="0" borderId="0" xfId="0" applyNumberFormat="1" applyFont="1" applyAlignment="1">
      <alignment horizontal="right" vertical="center" wrapText="1"/>
    </xf>
    <xf numFmtId="49" fontId="34" fillId="0" borderId="6" xfId="0" applyNumberFormat="1" applyFont="1" applyBorder="1" applyAlignment="1">
      <alignment horizontal="right" vertical="center" wrapText="1"/>
    </xf>
    <xf numFmtId="0" fontId="34" fillId="0" borderId="0" xfId="0" applyFont="1" applyAlignment="1">
      <alignment horizontal="center" vertical="center" wrapText="1"/>
    </xf>
    <xf numFmtId="0" fontId="0" fillId="5" borderId="13" xfId="0" applyFill="1" applyBorder="1" applyAlignment="1" applyProtection="1">
      <alignment horizontal="center" vertical="center"/>
      <protection locked="0"/>
    </xf>
    <xf numFmtId="0" fontId="0" fillId="5" borderId="15" xfId="0" applyFill="1" applyBorder="1" applyAlignment="1" applyProtection="1">
      <alignment horizontal="center" vertical="center"/>
      <protection locked="0"/>
    </xf>
    <xf numFmtId="0" fontId="54" fillId="0" borderId="0" xfId="0" applyFont="1" applyAlignment="1">
      <alignment horizontal="left" vertical="center" wrapText="1"/>
    </xf>
    <xf numFmtId="164" fontId="9" fillId="7" borderId="13" xfId="0" applyNumberFormat="1" applyFont="1" applyFill="1" applyBorder="1" applyAlignment="1">
      <alignment horizontal="center" vertical="center" wrapText="1"/>
    </xf>
    <xf numFmtId="164" fontId="9" fillId="7" borderId="14" xfId="0" applyNumberFormat="1" applyFont="1" applyFill="1" applyBorder="1" applyAlignment="1">
      <alignment horizontal="center" vertical="center" wrapText="1"/>
    </xf>
    <xf numFmtId="164" fontId="9" fillId="7" borderId="15" xfId="0" applyNumberFormat="1" applyFont="1" applyFill="1" applyBorder="1" applyAlignment="1">
      <alignment horizontal="center" vertical="center" wrapText="1"/>
    </xf>
    <xf numFmtId="0" fontId="49" fillId="16" borderId="13" xfId="0" applyFont="1" applyFill="1" applyBorder="1" applyAlignment="1">
      <alignment horizontal="center" vertical="center" wrapText="1"/>
    </xf>
    <xf numFmtId="0" fontId="49" fillId="16" borderId="14" xfId="0" applyFont="1" applyFill="1" applyBorder="1" applyAlignment="1">
      <alignment horizontal="center" vertical="center" wrapText="1"/>
    </xf>
    <xf numFmtId="0" fontId="49" fillId="16" borderId="15" xfId="0" applyFont="1" applyFill="1" applyBorder="1" applyAlignment="1">
      <alignment horizontal="center" vertical="center" wrapText="1"/>
    </xf>
    <xf numFmtId="164" fontId="9" fillId="5" borderId="13" xfId="0" applyNumberFormat="1" applyFont="1" applyFill="1" applyBorder="1" applyAlignment="1" applyProtection="1">
      <alignment horizontal="center" vertical="center" wrapText="1"/>
      <protection locked="0"/>
    </xf>
    <xf numFmtId="164" fontId="9" fillId="5" borderId="14" xfId="0" applyNumberFormat="1" applyFont="1" applyFill="1" applyBorder="1" applyAlignment="1" applyProtection="1">
      <alignment horizontal="center" vertical="center" wrapText="1"/>
      <protection locked="0"/>
    </xf>
    <xf numFmtId="164" fontId="9" fillId="5" borderId="15" xfId="0" applyNumberFormat="1" applyFont="1" applyFill="1" applyBorder="1" applyAlignment="1" applyProtection="1">
      <alignment horizontal="center" vertical="center" wrapText="1"/>
      <protection locked="0"/>
    </xf>
    <xf numFmtId="0" fontId="49" fillId="0" borderId="13" xfId="0" applyFont="1" applyBorder="1" applyAlignment="1">
      <alignment horizontal="left" vertical="center" wrapText="1" indent="1"/>
    </xf>
    <xf numFmtId="0" fontId="49" fillId="0" borderId="14" xfId="0" applyFont="1" applyBorder="1" applyAlignment="1">
      <alignment horizontal="left" vertical="center" wrapText="1" indent="1"/>
    </xf>
    <xf numFmtId="0" fontId="49" fillId="0" borderId="15" xfId="0" applyFont="1" applyBorder="1" applyAlignment="1">
      <alignment horizontal="left" vertical="center" wrapText="1" indent="1"/>
    </xf>
    <xf numFmtId="0" fontId="0" fillId="7" borderId="13" xfId="0" applyFill="1" applyBorder="1" applyAlignment="1">
      <alignment horizontal="center" vertical="center"/>
    </xf>
    <xf numFmtId="0" fontId="0" fillId="7" borderId="14" xfId="0" applyFill="1" applyBorder="1" applyAlignment="1">
      <alignment horizontal="center" vertical="center"/>
    </xf>
    <xf numFmtId="0" fontId="43" fillId="14" borderId="26" xfId="0" applyFont="1" applyFill="1" applyBorder="1" applyAlignment="1">
      <alignment horizontal="center" vertical="center"/>
    </xf>
    <xf numFmtId="0" fontId="43" fillId="14" borderId="27" xfId="0" applyFont="1" applyFill="1" applyBorder="1" applyAlignment="1">
      <alignment horizontal="center" vertical="center"/>
    </xf>
    <xf numFmtId="0" fontId="41" fillId="0" borderId="1" xfId="0" applyFont="1" applyBorder="1" applyAlignment="1">
      <alignment horizontal="left" vertical="center" wrapText="1" indent="1"/>
    </xf>
    <xf numFmtId="0" fontId="49" fillId="16" borderId="1" xfId="0" applyFont="1" applyFill="1" applyBorder="1" applyAlignment="1">
      <alignment horizontal="center" vertical="center" wrapText="1"/>
    </xf>
    <xf numFmtId="0" fontId="63" fillId="0" borderId="27" xfId="0" applyFont="1" applyBorder="1" applyAlignment="1">
      <alignment horizontal="left" vertical="top" wrapText="1" indent="1"/>
    </xf>
    <xf numFmtId="0" fontId="63" fillId="0" borderId="28" xfId="0" applyFont="1" applyBorder="1" applyAlignment="1">
      <alignment horizontal="left" vertical="top" wrapText="1" indent="1"/>
    </xf>
    <xf numFmtId="0" fontId="30" fillId="0" borderId="3" xfId="0" applyFont="1" applyBorder="1" applyAlignment="1">
      <alignment horizontal="right" vertical="top"/>
    </xf>
    <xf numFmtId="0" fontId="30" fillId="0" borderId="8" xfId="0" applyFont="1" applyBorder="1" applyAlignment="1">
      <alignment horizontal="right" vertical="top"/>
    </xf>
    <xf numFmtId="164" fontId="41" fillId="7" borderId="13" xfId="0" applyNumberFormat="1" applyFont="1" applyFill="1" applyBorder="1" applyAlignment="1">
      <alignment horizontal="center" vertical="center" wrapText="1"/>
    </xf>
    <xf numFmtId="164" fontId="41" fillId="7" borderId="14" xfId="0" applyNumberFormat="1" applyFont="1" applyFill="1" applyBorder="1" applyAlignment="1">
      <alignment horizontal="center" vertical="center" wrapText="1"/>
    </xf>
    <xf numFmtId="164" fontId="41" fillId="7" borderId="15" xfId="0" applyNumberFormat="1" applyFont="1" applyFill="1" applyBorder="1" applyAlignment="1">
      <alignment horizontal="center" vertical="center" wrapText="1"/>
    </xf>
    <xf numFmtId="0" fontId="0" fillId="0" borderId="2" xfId="0" applyBorder="1" applyAlignment="1">
      <alignment horizontal="left" vertical="top" wrapText="1" indent="1"/>
    </xf>
    <xf numFmtId="0" fontId="2" fillId="0" borderId="3" xfId="0" applyFont="1" applyBorder="1" applyAlignment="1">
      <alignment horizontal="left" vertical="top" wrapText="1" indent="1"/>
    </xf>
    <xf numFmtId="0" fontId="2" fillId="0" borderId="4" xfId="0" applyFont="1" applyBorder="1" applyAlignment="1">
      <alignment horizontal="left" vertical="top" wrapText="1" indent="1"/>
    </xf>
    <xf numFmtId="0" fontId="2" fillId="0" borderId="5" xfId="0" applyFont="1" applyBorder="1" applyAlignment="1">
      <alignment horizontal="left" vertical="top" wrapText="1" indent="1"/>
    </xf>
    <xf numFmtId="0" fontId="2" fillId="0" borderId="0" xfId="0" applyFont="1" applyAlignment="1">
      <alignment horizontal="left" vertical="top" wrapText="1" indent="1"/>
    </xf>
    <xf numFmtId="0" fontId="2" fillId="0" borderId="6" xfId="0" applyFont="1" applyBorder="1" applyAlignment="1">
      <alignment horizontal="left" vertical="top" wrapText="1" indent="1"/>
    </xf>
    <xf numFmtId="0" fontId="2" fillId="0" borderId="7" xfId="0" applyFont="1" applyBorder="1" applyAlignment="1">
      <alignment horizontal="left" vertical="top" wrapText="1" indent="1"/>
    </xf>
    <xf numFmtId="0" fontId="2" fillId="0" borderId="8" xfId="0" applyFont="1" applyBorder="1" applyAlignment="1">
      <alignment horizontal="left" vertical="top" wrapText="1" indent="1"/>
    </xf>
    <xf numFmtId="0" fontId="2" fillId="0" borderId="9" xfId="0" applyFont="1" applyBorder="1" applyAlignment="1">
      <alignment horizontal="left" vertical="top" wrapText="1" indent="1"/>
    </xf>
    <xf numFmtId="0" fontId="11" fillId="0" borderId="0" xfId="0" applyFont="1" applyAlignment="1">
      <alignment horizontal="center" wrapText="1"/>
    </xf>
    <xf numFmtId="0" fontId="33" fillId="0" borderId="33" xfId="0" applyFont="1" applyBorder="1" applyAlignment="1">
      <alignment horizontal="left" vertical="center" indent="1"/>
    </xf>
    <xf numFmtId="0" fontId="33" fillId="0" borderId="27" xfId="0" applyFont="1" applyBorder="1" applyAlignment="1">
      <alignment horizontal="left" vertical="center" indent="1"/>
    </xf>
    <xf numFmtId="0" fontId="33" fillId="0" borderId="28" xfId="0" applyFont="1" applyBorder="1" applyAlignment="1">
      <alignment horizontal="left" vertical="center" indent="1"/>
    </xf>
    <xf numFmtId="0" fontId="23" fillId="0" borderId="2" xfId="0" applyFont="1" applyBorder="1" applyAlignment="1">
      <alignment horizontal="center" vertical="center"/>
    </xf>
    <xf numFmtId="0" fontId="23" fillId="0" borderId="3" xfId="0" applyFont="1" applyBorder="1" applyAlignment="1">
      <alignment horizontal="center" vertical="center"/>
    </xf>
    <xf numFmtId="0" fontId="23" fillId="0" borderId="4" xfId="0" applyFont="1" applyBorder="1" applyAlignment="1">
      <alignment horizontal="center" vertical="center"/>
    </xf>
    <xf numFmtId="0" fontId="43" fillId="14" borderId="31" xfId="0" applyFont="1" applyFill="1" applyBorder="1" applyAlignment="1">
      <alignment horizontal="center" vertical="center"/>
    </xf>
    <xf numFmtId="0" fontId="43" fillId="14" borderId="32" xfId="0" applyFont="1" applyFill="1" applyBorder="1" applyAlignment="1">
      <alignment horizontal="center" vertical="center"/>
    </xf>
    <xf numFmtId="0" fontId="43" fillId="0" borderId="31" xfId="0" applyFont="1" applyBorder="1" applyAlignment="1">
      <alignment horizontal="center" vertical="center"/>
    </xf>
    <xf numFmtId="0" fontId="43" fillId="0" borderId="32" xfId="0" applyFont="1" applyBorder="1" applyAlignment="1">
      <alignment horizontal="center" vertical="center"/>
    </xf>
    <xf numFmtId="0" fontId="34" fillId="0" borderId="13" xfId="0" applyFont="1" applyBorder="1" applyAlignment="1">
      <alignment horizontal="center" vertical="center"/>
    </xf>
    <xf numFmtId="0" fontId="34" fillId="0" borderId="14" xfId="0" applyFont="1" applyBorder="1" applyAlignment="1">
      <alignment horizontal="center" vertical="center"/>
    </xf>
    <xf numFmtId="0" fontId="34" fillId="0" borderId="15" xfId="0" applyFont="1" applyBorder="1" applyAlignment="1">
      <alignment horizontal="center" vertical="center"/>
    </xf>
    <xf numFmtId="0" fontId="49" fillId="0" borderId="13" xfId="0" applyFont="1" applyBorder="1" applyAlignment="1">
      <alignment horizontal="center" vertical="center"/>
    </xf>
    <xf numFmtId="0" fontId="49" fillId="0" borderId="14" xfId="0" applyFont="1" applyBorder="1" applyAlignment="1">
      <alignment horizontal="center" vertical="center"/>
    </xf>
    <xf numFmtId="0" fontId="49" fillId="0" borderId="15" xfId="0" applyFont="1" applyBorder="1" applyAlignment="1">
      <alignment horizontal="center" vertical="center"/>
    </xf>
    <xf numFmtId="0" fontId="2" fillId="7" borderId="13" xfId="0" applyFont="1" applyFill="1" applyBorder="1" applyAlignment="1">
      <alignment horizontal="center" vertical="center" wrapText="1"/>
    </xf>
    <xf numFmtId="0" fontId="2" fillId="7" borderId="14" xfId="0" applyFont="1" applyFill="1" applyBorder="1" applyAlignment="1">
      <alignment horizontal="center" vertical="center" wrapText="1"/>
    </xf>
    <xf numFmtId="0" fontId="44" fillId="10" borderId="0" xfId="0" applyFont="1" applyFill="1" applyAlignment="1">
      <alignment horizontal="center" vertical="center"/>
    </xf>
    <xf numFmtId="0" fontId="50" fillId="15" borderId="2" xfId="0" applyFont="1" applyFill="1" applyBorder="1" applyAlignment="1">
      <alignment horizontal="center" vertical="center"/>
    </xf>
    <xf numFmtId="0" fontId="50" fillId="15" borderId="3" xfId="0" applyFont="1" applyFill="1" applyBorder="1" applyAlignment="1">
      <alignment horizontal="center" vertical="center"/>
    </xf>
    <xf numFmtId="0" fontId="50" fillId="15" borderId="4" xfId="0" applyFont="1" applyFill="1" applyBorder="1" applyAlignment="1">
      <alignment horizontal="center" vertical="center"/>
    </xf>
    <xf numFmtId="0" fontId="0" fillId="0" borderId="0" xfId="0" applyAlignment="1">
      <alignment horizontal="left" vertical="top" wrapText="1" indent="2"/>
    </xf>
    <xf numFmtId="0" fontId="0" fillId="19" borderId="13" xfId="0" applyFill="1" applyBorder="1" applyAlignment="1" applyProtection="1">
      <alignment horizontal="center" vertical="center"/>
      <protection locked="0"/>
    </xf>
    <xf numFmtId="0" fontId="0" fillId="19" borderId="15" xfId="0" applyFill="1" applyBorder="1" applyAlignment="1" applyProtection="1">
      <alignment horizontal="center" vertical="center"/>
      <protection locked="0"/>
    </xf>
    <xf numFmtId="0" fontId="34" fillId="16" borderId="13" xfId="0" applyFont="1" applyFill="1" applyBorder="1" applyAlignment="1">
      <alignment horizontal="center" vertical="center"/>
    </xf>
    <xf numFmtId="0" fontId="34" fillId="16" borderId="14" xfId="0" applyFont="1" applyFill="1" applyBorder="1" applyAlignment="1">
      <alignment horizontal="center" vertical="center"/>
    </xf>
    <xf numFmtId="0" fontId="34" fillId="16" borderId="15" xfId="0" applyFont="1" applyFill="1" applyBorder="1" applyAlignment="1">
      <alignment horizontal="center" vertical="center"/>
    </xf>
    <xf numFmtId="0" fontId="0" fillId="19" borderId="13" xfId="0" applyFill="1" applyBorder="1" applyAlignment="1" applyProtection="1">
      <alignment horizontal="left" vertical="top" wrapText="1" indent="1"/>
      <protection locked="0"/>
    </xf>
    <xf numFmtId="0" fontId="0" fillId="19" borderId="14" xfId="0" applyFill="1" applyBorder="1" applyAlignment="1" applyProtection="1">
      <alignment horizontal="left" vertical="top" wrapText="1" indent="1"/>
      <protection locked="0"/>
    </xf>
    <xf numFmtId="0" fontId="0" fillId="19" borderId="15" xfId="0" applyFill="1" applyBorder="1" applyAlignment="1" applyProtection="1">
      <alignment horizontal="left" vertical="top" wrapText="1" indent="1"/>
      <protection locked="0"/>
    </xf>
    <xf numFmtId="0" fontId="0" fillId="19" borderId="14" xfId="0" applyFill="1" applyBorder="1" applyAlignment="1" applyProtection="1">
      <alignment horizontal="center" vertical="center"/>
      <protection locked="0"/>
    </xf>
    <xf numFmtId="0" fontId="34" fillId="16" borderId="13" xfId="0" applyFont="1" applyFill="1" applyBorder="1" applyAlignment="1">
      <alignment horizontal="center" vertical="center" wrapText="1"/>
    </xf>
    <xf numFmtId="0" fontId="34" fillId="16" borderId="15" xfId="0" applyFont="1" applyFill="1" applyBorder="1" applyAlignment="1">
      <alignment horizontal="center" vertical="center" wrapText="1"/>
    </xf>
    <xf numFmtId="0" fontId="32" fillId="0" borderId="0" xfId="0" applyFont="1" applyAlignment="1">
      <alignment horizontal="left" vertical="top" wrapText="1"/>
    </xf>
    <xf numFmtId="0" fontId="28" fillId="0" borderId="0" xfId="0" applyFont="1" applyAlignment="1">
      <alignment horizontal="left" vertical="top" wrapText="1"/>
    </xf>
    <xf numFmtId="0" fontId="43" fillId="14" borderId="26" xfId="0" applyFont="1" applyFill="1" applyBorder="1" applyAlignment="1">
      <alignment horizontal="center" vertical="top" wrapText="1"/>
    </xf>
    <xf numFmtId="0" fontId="43" fillId="14" borderId="27" xfId="0" applyFont="1" applyFill="1" applyBorder="1" applyAlignment="1">
      <alignment horizontal="center" vertical="top" wrapText="1"/>
    </xf>
    <xf numFmtId="0" fontId="41" fillId="0" borderId="26" xfId="0" applyFont="1" applyBorder="1" applyAlignment="1">
      <alignment horizontal="left" vertical="center" wrapText="1" indent="1"/>
    </xf>
    <xf numFmtId="0" fontId="41" fillId="0" borderId="27" xfId="0" applyFont="1" applyBorder="1" applyAlignment="1">
      <alignment horizontal="left" vertical="center" wrapText="1" indent="1"/>
    </xf>
    <xf numFmtId="0" fontId="41" fillId="0" borderId="28" xfId="0" applyFont="1" applyBorder="1" applyAlignment="1">
      <alignment horizontal="left" vertical="center" wrapText="1" indent="1"/>
    </xf>
    <xf numFmtId="0" fontId="23" fillId="9" borderId="13" xfId="0" applyFont="1" applyFill="1" applyBorder="1" applyAlignment="1">
      <alignment horizontal="center" vertical="center"/>
    </xf>
    <xf numFmtId="0" fontId="23" fillId="9" borderId="14" xfId="0" applyFont="1" applyFill="1" applyBorder="1" applyAlignment="1">
      <alignment horizontal="center" vertical="center"/>
    </xf>
    <xf numFmtId="0" fontId="23" fillId="9" borderId="15" xfId="0" applyFont="1" applyFill="1" applyBorder="1" applyAlignment="1">
      <alignment horizontal="center" vertical="center"/>
    </xf>
    <xf numFmtId="0" fontId="34" fillId="0" borderId="0" xfId="0" applyFont="1" applyAlignment="1">
      <alignment horizontal="left" vertical="center" wrapText="1"/>
    </xf>
    <xf numFmtId="0" fontId="34" fillId="0" borderId="0" xfId="0" applyFont="1" applyAlignment="1">
      <alignment horizontal="center" wrapText="1"/>
    </xf>
    <xf numFmtId="0" fontId="34" fillId="0" borderId="8" xfId="0" applyFont="1" applyBorder="1" applyAlignment="1">
      <alignment horizontal="center" wrapText="1"/>
    </xf>
    <xf numFmtId="0" fontId="33" fillId="0" borderId="7" xfId="0" applyFont="1" applyBorder="1" applyAlignment="1">
      <alignment horizontal="left" vertical="center" wrapText="1" indent="1"/>
    </xf>
    <xf numFmtId="0" fontId="33" fillId="0" borderId="8" xfId="0" applyFont="1" applyBorder="1" applyAlignment="1">
      <alignment horizontal="left" vertical="center" wrapText="1" indent="1"/>
    </xf>
    <xf numFmtId="0" fontId="33" fillId="0" borderId="9" xfId="0" applyFont="1" applyBorder="1" applyAlignment="1">
      <alignment horizontal="left" vertical="center" wrapText="1" indent="1"/>
    </xf>
    <xf numFmtId="0" fontId="1" fillId="0" borderId="0" xfId="0" applyFont="1" applyAlignment="1">
      <alignment horizontal="left" vertical="center"/>
    </xf>
    <xf numFmtId="0" fontId="34" fillId="17" borderId="2" xfId="0" applyFont="1" applyFill="1" applyBorder="1" applyAlignment="1">
      <alignment horizontal="left" vertical="center" indent="1"/>
    </xf>
    <xf numFmtId="0" fontId="34" fillId="17" borderId="3" xfId="0" applyFont="1" applyFill="1" applyBorder="1" applyAlignment="1">
      <alignment horizontal="left" vertical="center" indent="1"/>
    </xf>
    <xf numFmtId="0" fontId="34" fillId="17" borderId="4" xfId="0" applyFont="1" applyFill="1" applyBorder="1" applyAlignment="1">
      <alignment horizontal="left" vertical="center" indent="1"/>
    </xf>
    <xf numFmtId="0" fontId="0" fillId="5" borderId="14" xfId="0" applyFill="1" applyBorder="1" applyAlignment="1" applyProtection="1">
      <alignment horizontal="left" vertical="top" wrapText="1" indent="1"/>
      <protection locked="0"/>
    </xf>
    <xf numFmtId="0" fontId="0" fillId="5" borderId="15" xfId="0" applyFill="1" applyBorder="1" applyAlignment="1" applyProtection="1">
      <alignment horizontal="left" vertical="top" wrapText="1" indent="1"/>
      <protection locked="0"/>
    </xf>
    <xf numFmtId="0" fontId="30" fillId="0" borderId="0" xfId="0" applyFont="1" applyAlignment="1">
      <alignment horizontal="right" vertical="top"/>
    </xf>
    <xf numFmtId="0" fontId="0" fillId="5" borderId="1" xfId="0" applyFill="1" applyBorder="1" applyAlignment="1" applyProtection="1">
      <alignment horizontal="left" vertical="top" wrapText="1" indent="1"/>
      <protection locked="0"/>
    </xf>
    <xf numFmtId="0" fontId="34" fillId="0" borderId="8" xfId="0" applyFont="1" applyBorder="1" applyAlignment="1">
      <alignment horizontal="left" vertical="center" wrapText="1"/>
    </xf>
    <xf numFmtId="0" fontId="49" fillId="0" borderId="8" xfId="0" applyFont="1" applyBorder="1" applyAlignment="1">
      <alignment horizontal="left" vertical="top" wrapText="1"/>
    </xf>
    <xf numFmtId="0" fontId="0" fillId="5" borderId="13" xfId="0" applyFill="1" applyBorder="1" applyAlignment="1" applyProtection="1">
      <alignment horizontal="left" wrapText="1"/>
      <protection locked="0"/>
    </xf>
    <xf numFmtId="0" fontId="0" fillId="5" borderId="15" xfId="0" applyFill="1" applyBorder="1" applyAlignment="1" applyProtection="1">
      <alignment horizontal="left" wrapText="1"/>
      <protection locked="0"/>
    </xf>
    <xf numFmtId="49" fontId="0" fillId="4" borderId="13" xfId="0" applyNumberFormat="1" applyFill="1" applyBorder="1" applyAlignment="1" applyProtection="1">
      <alignment horizontal="left" wrapText="1"/>
      <protection locked="0"/>
    </xf>
    <xf numFmtId="49" fontId="0" fillId="4" borderId="15" xfId="0" applyNumberFormat="1" applyFill="1" applyBorder="1" applyAlignment="1" applyProtection="1">
      <alignment horizontal="left" wrapText="1"/>
      <protection locked="0"/>
    </xf>
    <xf numFmtId="0" fontId="43" fillId="14" borderId="2" xfId="0" applyFont="1" applyFill="1" applyBorder="1" applyAlignment="1">
      <alignment horizontal="left" vertical="center"/>
    </xf>
    <xf numFmtId="0" fontId="43" fillId="14" borderId="3" xfId="0" applyFont="1" applyFill="1" applyBorder="1" applyAlignment="1">
      <alignment horizontal="left" vertical="center"/>
    </xf>
    <xf numFmtId="0" fontId="43" fillId="14" borderId="4" xfId="0" applyFont="1" applyFill="1" applyBorder="1" applyAlignment="1">
      <alignment horizontal="left" vertical="center"/>
    </xf>
    <xf numFmtId="0" fontId="34" fillId="0" borderId="7" xfId="0" applyFont="1" applyBorder="1" applyAlignment="1">
      <alignment horizontal="left" vertical="top" wrapText="1"/>
    </xf>
    <xf numFmtId="0" fontId="34" fillId="0" borderId="8" xfId="0" applyFont="1" applyBorder="1" applyAlignment="1">
      <alignment horizontal="left" vertical="top" wrapText="1"/>
    </xf>
    <xf numFmtId="0" fontId="34" fillId="0" borderId="9" xfId="0" applyFont="1" applyBorder="1" applyAlignment="1">
      <alignment horizontal="left" vertical="top" wrapText="1"/>
    </xf>
    <xf numFmtId="0" fontId="34" fillId="16" borderId="13" xfId="0" applyFont="1" applyFill="1" applyBorder="1" applyAlignment="1">
      <alignment horizontal="center" vertical="top" wrapText="1"/>
    </xf>
    <xf numFmtId="0" fontId="34" fillId="16" borderId="14" xfId="0" applyFont="1" applyFill="1" applyBorder="1" applyAlignment="1">
      <alignment horizontal="center" vertical="top" wrapText="1"/>
    </xf>
    <xf numFmtId="0" fontId="34" fillId="16" borderId="15" xfId="0" applyFont="1" applyFill="1" applyBorder="1" applyAlignment="1">
      <alignment horizontal="center" vertical="top" wrapText="1"/>
    </xf>
    <xf numFmtId="0" fontId="59" fillId="16" borderId="13" xfId="0" applyFont="1" applyFill="1" applyBorder="1" applyAlignment="1">
      <alignment horizontal="left" vertical="center" wrapText="1"/>
    </xf>
    <xf numFmtId="0" fontId="59" fillId="16" borderId="15" xfId="0" applyFont="1" applyFill="1" applyBorder="1" applyAlignment="1">
      <alignment horizontal="left" vertical="center" wrapText="1"/>
    </xf>
    <xf numFmtId="0" fontId="10" fillId="16" borderId="13" xfId="0" applyFont="1" applyFill="1" applyBorder="1" applyAlignment="1">
      <alignment horizontal="center" vertical="center" wrapText="1"/>
    </xf>
    <xf numFmtId="0" fontId="10" fillId="16" borderId="14" xfId="0" applyFont="1" applyFill="1" applyBorder="1" applyAlignment="1">
      <alignment horizontal="center" vertical="center" wrapText="1"/>
    </xf>
    <xf numFmtId="0" fontId="10" fillId="16" borderId="15" xfId="0" applyFont="1" applyFill="1" applyBorder="1" applyAlignment="1">
      <alignment horizontal="center" vertical="center" wrapText="1"/>
    </xf>
    <xf numFmtId="0" fontId="79" fillId="12" borderId="0" xfId="1" applyFont="1" applyFill="1" applyBorder="1" applyAlignment="1" applyProtection="1">
      <alignment horizontal="center"/>
      <protection locked="0"/>
    </xf>
    <xf numFmtId="0" fontId="34" fillId="16" borderId="1" xfId="0" applyFont="1" applyFill="1" applyBorder="1" applyAlignment="1">
      <alignment horizontal="center" vertical="center"/>
    </xf>
    <xf numFmtId="0" fontId="33" fillId="0" borderId="26" xfId="0" applyFont="1" applyBorder="1" applyAlignment="1">
      <alignment horizontal="left" vertical="center" wrapText="1" indent="1"/>
    </xf>
    <xf numFmtId="0" fontId="33" fillId="0" borderId="27" xfId="0" applyFont="1" applyBorder="1" applyAlignment="1">
      <alignment horizontal="left" vertical="center" wrapText="1" indent="1"/>
    </xf>
    <xf numFmtId="0" fontId="33" fillId="0" borderId="28" xfId="0" applyFont="1" applyBorder="1" applyAlignment="1">
      <alignment horizontal="left" vertical="center" wrapText="1" indent="1"/>
    </xf>
    <xf numFmtId="0" fontId="43" fillId="14" borderId="30" xfId="0" applyFont="1" applyFill="1" applyBorder="1" applyAlignment="1">
      <alignment horizontal="center" vertical="center"/>
    </xf>
    <xf numFmtId="0" fontId="41" fillId="5" borderId="13" xfId="0" applyFont="1" applyFill="1" applyBorder="1" applyAlignment="1" applyProtection="1">
      <alignment horizontal="left" vertical="center" wrapText="1"/>
      <protection locked="0"/>
    </xf>
    <xf numFmtId="0" fontId="41" fillId="5" borderId="15" xfId="0" applyFont="1" applyFill="1" applyBorder="1" applyAlignment="1" applyProtection="1">
      <alignment horizontal="left" vertical="center" wrapText="1"/>
      <protection locked="0"/>
    </xf>
    <xf numFmtId="0" fontId="49" fillId="0" borderId="0" xfId="0" applyFont="1" applyAlignment="1">
      <alignment horizontal="right" vertical="center"/>
    </xf>
    <xf numFmtId="0" fontId="49" fillId="0" borderId="6" xfId="0" applyFont="1" applyBorder="1" applyAlignment="1">
      <alignment horizontal="right" vertical="center"/>
    </xf>
    <xf numFmtId="0" fontId="0" fillId="19" borderId="13" xfId="0" applyFill="1" applyBorder="1" applyAlignment="1" applyProtection="1">
      <alignment horizontal="left" vertical="top"/>
      <protection locked="0"/>
    </xf>
    <xf numFmtId="0" fontId="0" fillId="19" borderId="14" xfId="0" applyFill="1" applyBorder="1" applyAlignment="1" applyProtection="1">
      <alignment horizontal="left" vertical="top"/>
      <protection locked="0"/>
    </xf>
    <xf numFmtId="0" fontId="0" fillId="19" borderId="15" xfId="0" applyFill="1" applyBorder="1" applyAlignment="1" applyProtection="1">
      <alignment horizontal="left" vertical="top"/>
      <protection locked="0"/>
    </xf>
    <xf numFmtId="0" fontId="70" fillId="0" borderId="0" xfId="1" applyFont="1" applyFill="1" applyBorder="1" applyAlignment="1" applyProtection="1">
      <alignment horizontal="left" vertical="center" wrapText="1"/>
    </xf>
    <xf numFmtId="0" fontId="70" fillId="0" borderId="6" xfId="1" applyFont="1" applyFill="1" applyBorder="1" applyAlignment="1" applyProtection="1">
      <alignment horizontal="left" vertical="center" wrapText="1"/>
    </xf>
    <xf numFmtId="0" fontId="34" fillId="0" borderId="6" xfId="0" applyFont="1" applyBorder="1" applyAlignment="1">
      <alignment horizontal="left" vertical="center" wrapText="1"/>
    </xf>
    <xf numFmtId="0" fontId="50" fillId="0" borderId="0" xfId="0" applyFont="1" applyAlignment="1">
      <alignment horizontal="left" vertical="center" wrapText="1" indent="2"/>
    </xf>
    <xf numFmtId="0" fontId="79" fillId="12" borderId="39" xfId="1" applyFont="1" applyFill="1" applyBorder="1" applyAlignment="1" applyProtection="1">
      <alignment horizontal="center" vertical="center"/>
      <protection locked="0"/>
    </xf>
    <xf numFmtId="0" fontId="41" fillId="0" borderId="26" xfId="0" applyFont="1" applyBorder="1" applyAlignment="1">
      <alignment horizontal="left" vertical="center" indent="2"/>
    </xf>
    <xf numFmtId="0" fontId="41" fillId="0" borderId="27" xfId="0" applyFont="1" applyBorder="1" applyAlignment="1">
      <alignment horizontal="left" vertical="center" indent="2"/>
    </xf>
    <xf numFmtId="0" fontId="41" fillId="0" borderId="28" xfId="0" applyFont="1" applyBorder="1" applyAlignment="1">
      <alignment horizontal="left" vertical="center" indent="2"/>
    </xf>
    <xf numFmtId="0" fontId="49" fillId="0" borderId="6" xfId="0" applyFont="1" applyBorder="1" applyAlignment="1">
      <alignment horizontal="left" wrapText="1"/>
    </xf>
    <xf numFmtId="0" fontId="33" fillId="0" borderId="7" xfId="0" applyFont="1" applyBorder="1" applyAlignment="1">
      <alignment horizontal="left" vertical="top" wrapText="1" indent="1"/>
    </xf>
    <xf numFmtId="0" fontId="33" fillId="0" borderId="8" xfId="0" applyFont="1" applyBorder="1" applyAlignment="1">
      <alignment horizontal="left" vertical="top" wrapText="1" indent="1"/>
    </xf>
    <xf numFmtId="0" fontId="33" fillId="0" borderId="9" xfId="0" applyFont="1" applyBorder="1" applyAlignment="1">
      <alignment horizontal="left" vertical="top" wrapText="1" indent="1"/>
    </xf>
    <xf numFmtId="0" fontId="34" fillId="17" borderId="2" xfId="0" applyFont="1" applyFill="1" applyBorder="1" applyAlignment="1">
      <alignment horizontal="left" vertical="center"/>
    </xf>
    <xf numFmtId="0" fontId="34" fillId="17" borderId="3" xfId="0" applyFont="1" applyFill="1" applyBorder="1" applyAlignment="1">
      <alignment horizontal="left" vertical="center"/>
    </xf>
    <xf numFmtId="0" fontId="34" fillId="17" borderId="4" xfId="0" applyFont="1" applyFill="1" applyBorder="1" applyAlignment="1">
      <alignment horizontal="left" vertical="center"/>
    </xf>
    <xf numFmtId="0" fontId="34" fillId="16" borderId="11" xfId="0" applyFont="1" applyFill="1" applyBorder="1" applyAlignment="1">
      <alignment horizontal="center" vertical="center" wrapText="1"/>
    </xf>
    <xf numFmtId="0" fontId="34" fillId="16" borderId="17" xfId="0" applyFont="1" applyFill="1" applyBorder="1" applyAlignment="1">
      <alignment horizontal="center" vertical="center" wrapText="1"/>
    </xf>
    <xf numFmtId="0" fontId="50" fillId="0" borderId="8" xfId="0" applyFont="1" applyBorder="1" applyAlignment="1">
      <alignment horizontal="left" vertical="center" wrapText="1"/>
    </xf>
    <xf numFmtId="0" fontId="1" fillId="16" borderId="11" xfId="0" applyFont="1" applyFill="1" applyBorder="1" applyAlignment="1">
      <alignment horizontal="center" vertical="center"/>
    </xf>
    <xf numFmtId="0" fontId="1" fillId="16" borderId="17" xfId="0" applyFont="1" applyFill="1" applyBorder="1" applyAlignment="1">
      <alignment horizontal="center" vertical="center"/>
    </xf>
    <xf numFmtId="0" fontId="50" fillId="16" borderId="7" xfId="0" applyFont="1" applyFill="1" applyBorder="1" applyAlignment="1">
      <alignment horizontal="center" vertical="center" wrapText="1"/>
    </xf>
    <xf numFmtId="0" fontId="50" fillId="16" borderId="9" xfId="0" applyFont="1" applyFill="1" applyBorder="1" applyAlignment="1">
      <alignment horizontal="center" vertical="center" wrapText="1"/>
    </xf>
    <xf numFmtId="0" fontId="9" fillId="4" borderId="13" xfId="0" applyFont="1" applyFill="1" applyBorder="1" applyAlignment="1" applyProtection="1">
      <alignment horizontal="center" vertical="center" wrapText="1"/>
      <protection locked="0"/>
    </xf>
    <xf numFmtId="0" fontId="9" fillId="4" borderId="15" xfId="0" applyFont="1" applyFill="1" applyBorder="1" applyAlignment="1" applyProtection="1">
      <alignment horizontal="center" vertical="center" wrapText="1"/>
      <protection locked="0"/>
    </xf>
    <xf numFmtId="0" fontId="41" fillId="0" borderId="26" xfId="0" applyFont="1" applyBorder="1" applyAlignment="1">
      <alignment horizontal="left" vertical="center" indent="1"/>
    </xf>
    <xf numFmtId="0" fontId="41" fillId="0" borderId="27" xfId="0" applyFont="1" applyBorder="1" applyAlignment="1">
      <alignment horizontal="left" vertical="center" indent="1"/>
    </xf>
    <xf numFmtId="0" fontId="41" fillId="0" borderId="28" xfId="0" applyFont="1" applyBorder="1" applyAlignment="1">
      <alignment horizontal="left" vertical="center" indent="1"/>
    </xf>
    <xf numFmtId="0" fontId="43" fillId="14" borderId="0" xfId="0" applyFont="1" applyFill="1" applyAlignment="1">
      <alignment horizontal="center" vertical="center"/>
    </xf>
    <xf numFmtId="0" fontId="43" fillId="14" borderId="34" xfId="0" applyFont="1" applyFill="1" applyBorder="1" applyAlignment="1">
      <alignment horizontal="center" vertical="center"/>
    </xf>
    <xf numFmtId="0" fontId="34" fillId="16" borderId="14" xfId="0" applyFont="1" applyFill="1" applyBorder="1" applyAlignment="1">
      <alignment horizontal="center" vertical="center" wrapText="1"/>
    </xf>
    <xf numFmtId="0" fontId="49" fillId="16" borderId="13" xfId="0" applyFont="1" applyFill="1" applyBorder="1" applyAlignment="1">
      <alignment horizontal="center" vertical="center"/>
    </xf>
    <xf numFmtId="0" fontId="49" fillId="16" borderId="14" xfId="0" applyFont="1" applyFill="1" applyBorder="1" applyAlignment="1">
      <alignment horizontal="center" vertical="center"/>
    </xf>
    <xf numFmtId="0" fontId="49" fillId="16" borderId="15" xfId="0" applyFont="1" applyFill="1" applyBorder="1" applyAlignment="1">
      <alignment horizontal="center" vertical="center"/>
    </xf>
    <xf numFmtId="0" fontId="34" fillId="8" borderId="2" xfId="0" applyFont="1" applyFill="1" applyBorder="1" applyAlignment="1">
      <alignment horizontal="right" vertical="center" indent="3"/>
    </xf>
    <xf numFmtId="0" fontId="34" fillId="8" borderId="3" xfId="0" applyFont="1" applyFill="1" applyBorder="1" applyAlignment="1">
      <alignment horizontal="right" vertical="center" indent="3"/>
    </xf>
    <xf numFmtId="0" fontId="34" fillId="8" borderId="4" xfId="0" applyFont="1" applyFill="1" applyBorder="1" applyAlignment="1">
      <alignment horizontal="right" vertical="center" indent="3"/>
    </xf>
    <xf numFmtId="0" fontId="34" fillId="8" borderId="5" xfId="0" applyFont="1" applyFill="1" applyBorder="1" applyAlignment="1">
      <alignment horizontal="right" vertical="center" indent="3"/>
    </xf>
    <xf numFmtId="0" fontId="34" fillId="8" borderId="0" xfId="0" applyFont="1" applyFill="1" applyAlignment="1">
      <alignment horizontal="right" vertical="center" indent="3"/>
    </xf>
    <xf numFmtId="0" fontId="34" fillId="8" borderId="6" xfId="0" applyFont="1" applyFill="1" applyBorder="1" applyAlignment="1">
      <alignment horizontal="right" vertical="center" indent="3"/>
    </xf>
    <xf numFmtId="0" fontId="34" fillId="8" borderId="7" xfId="0" applyFont="1" applyFill="1" applyBorder="1" applyAlignment="1">
      <alignment horizontal="right" vertical="center" wrapText="1" indent="3"/>
    </xf>
    <xf numFmtId="0" fontId="34" fillId="8" borderId="8" xfId="0" applyFont="1" applyFill="1" applyBorder="1" applyAlignment="1">
      <alignment horizontal="right" vertical="center" wrapText="1" indent="3"/>
    </xf>
    <xf numFmtId="0" fontId="34" fillId="8" borderId="9" xfId="0" applyFont="1" applyFill="1" applyBorder="1" applyAlignment="1">
      <alignment horizontal="right" vertical="center" wrapText="1" indent="3"/>
    </xf>
    <xf numFmtId="0" fontId="0" fillId="4" borderId="13" xfId="0" applyFill="1" applyBorder="1" applyAlignment="1" applyProtection="1">
      <alignment horizontal="center" vertical="center" wrapText="1"/>
      <protection locked="0"/>
    </xf>
    <xf numFmtId="0" fontId="0" fillId="4" borderId="15" xfId="0" applyFill="1" applyBorder="1" applyAlignment="1" applyProtection="1">
      <alignment horizontal="center" vertical="center" wrapText="1"/>
      <protection locked="0"/>
    </xf>
    <xf numFmtId="0" fontId="0" fillId="5" borderId="13" xfId="0" applyFill="1" applyBorder="1" applyAlignment="1" applyProtection="1">
      <alignment horizontal="center" vertical="center" wrapText="1"/>
      <protection locked="0"/>
    </xf>
    <xf numFmtId="0" fontId="0" fillId="5" borderId="15" xfId="0" applyFill="1" applyBorder="1" applyAlignment="1" applyProtection="1">
      <alignment horizontal="center" vertical="center" wrapText="1"/>
      <protection locked="0"/>
    </xf>
    <xf numFmtId="0" fontId="59" fillId="16" borderId="13" xfId="0" applyFont="1" applyFill="1" applyBorder="1" applyAlignment="1">
      <alignment horizontal="center" vertical="center"/>
    </xf>
    <xf numFmtId="0" fontId="59" fillId="16" borderId="15" xfId="0" applyFont="1" applyFill="1" applyBorder="1" applyAlignment="1">
      <alignment horizontal="center" vertical="center"/>
    </xf>
    <xf numFmtId="0" fontId="39" fillId="0" borderId="3" xfId="0" applyFont="1" applyBorder="1" applyAlignment="1">
      <alignment horizontal="right" vertical="top"/>
    </xf>
    <xf numFmtId="49" fontId="34" fillId="22" borderId="0" xfId="0" applyNumberFormat="1" applyFont="1" applyFill="1" applyAlignment="1">
      <alignment horizontal="right" indent="4"/>
    </xf>
    <xf numFmtId="0" fontId="34" fillId="22" borderId="0" xfId="0" applyFont="1" applyFill="1" applyAlignment="1">
      <alignment horizontal="right" indent="4"/>
    </xf>
    <xf numFmtId="0" fontId="34" fillId="22" borderId="8" xfId="0" applyFont="1" applyFill="1" applyBorder="1" applyAlignment="1">
      <alignment horizontal="right" indent="4"/>
    </xf>
    <xf numFmtId="0" fontId="23" fillId="9" borderId="2" xfId="0" applyFont="1" applyFill="1" applyBorder="1" applyAlignment="1">
      <alignment horizontal="center" vertical="center" wrapText="1"/>
    </xf>
    <xf numFmtId="0" fontId="23" fillId="9" borderId="3" xfId="0" applyFont="1" applyFill="1" applyBorder="1" applyAlignment="1">
      <alignment horizontal="center" vertical="center" wrapText="1"/>
    </xf>
    <xf numFmtId="0" fontId="23" fillId="9" borderId="4" xfId="0" applyFont="1" applyFill="1" applyBorder="1" applyAlignment="1">
      <alignment horizontal="center" vertical="center" wrapText="1"/>
    </xf>
    <xf numFmtId="164" fontId="33" fillId="22" borderId="0" xfId="0" applyNumberFormat="1" applyFont="1" applyFill="1" applyAlignment="1">
      <alignment horizontal="center"/>
    </xf>
    <xf numFmtId="164" fontId="33" fillId="22" borderId="6" xfId="0" applyNumberFormat="1" applyFont="1" applyFill="1" applyBorder="1" applyAlignment="1">
      <alignment horizontal="center"/>
    </xf>
    <xf numFmtId="0" fontId="0" fillId="22" borderId="8" xfId="0" applyFill="1" applyBorder="1" applyAlignment="1">
      <alignment horizontal="center"/>
    </xf>
    <xf numFmtId="0" fontId="0" fillId="22" borderId="9" xfId="0" applyFill="1" applyBorder="1" applyAlignment="1">
      <alignment horizontal="center"/>
    </xf>
    <xf numFmtId="0" fontId="34" fillId="22" borderId="3" xfId="0" applyFont="1" applyFill="1" applyBorder="1" applyAlignment="1">
      <alignment horizontal="left" wrapText="1" indent="1"/>
    </xf>
    <xf numFmtId="0" fontId="34" fillId="22" borderId="4" xfId="0" applyFont="1" applyFill="1" applyBorder="1" applyAlignment="1">
      <alignment horizontal="left" wrapText="1" indent="1"/>
    </xf>
    <xf numFmtId="0" fontId="34" fillId="22" borderId="8" xfId="0" applyFont="1" applyFill="1" applyBorder="1" applyAlignment="1">
      <alignment horizontal="left" indent="1"/>
    </xf>
    <xf numFmtId="0" fontId="34" fillId="22" borderId="9" xfId="0" applyFont="1" applyFill="1" applyBorder="1" applyAlignment="1">
      <alignment horizontal="left" indent="1"/>
    </xf>
    <xf numFmtId="167" fontId="33" fillId="22" borderId="13" xfId="0" applyNumberFormat="1" applyFont="1" applyFill="1" applyBorder="1" applyAlignment="1">
      <alignment horizontal="center" vertical="center"/>
    </xf>
    <xf numFmtId="167" fontId="33" fillId="22" borderId="15" xfId="0" applyNumberFormat="1" applyFont="1" applyFill="1" applyBorder="1" applyAlignment="1">
      <alignment horizontal="center" vertical="center"/>
    </xf>
    <xf numFmtId="167" fontId="33" fillId="5" borderId="13" xfId="0" applyNumberFormat="1" applyFont="1" applyFill="1" applyBorder="1" applyAlignment="1" applyProtection="1">
      <alignment horizontal="center" vertical="center"/>
      <protection locked="0"/>
    </xf>
    <xf numFmtId="167" fontId="33" fillId="5" borderId="15" xfId="0" applyNumberFormat="1" applyFont="1" applyFill="1" applyBorder="1" applyAlignment="1" applyProtection="1">
      <alignment horizontal="center" vertical="center"/>
      <protection locked="0"/>
    </xf>
    <xf numFmtId="164" fontId="33" fillId="5" borderId="13" xfId="0" applyNumberFormat="1" applyFont="1" applyFill="1" applyBorder="1" applyAlignment="1" applyProtection="1">
      <alignment horizontal="center" vertical="center" wrapText="1"/>
      <protection locked="0"/>
    </xf>
    <xf numFmtId="164" fontId="33" fillId="5" borderId="14" xfId="0" applyNumberFormat="1" applyFont="1" applyFill="1" applyBorder="1" applyAlignment="1" applyProtection="1">
      <alignment horizontal="center" vertical="center" wrapText="1"/>
      <protection locked="0"/>
    </xf>
    <xf numFmtId="164" fontId="33" fillId="5" borderId="15" xfId="0" applyNumberFormat="1" applyFont="1" applyFill="1" applyBorder="1" applyAlignment="1" applyProtection="1">
      <alignment horizontal="center" vertical="center" wrapText="1"/>
      <protection locked="0"/>
    </xf>
    <xf numFmtId="0" fontId="34" fillId="0" borderId="0" xfId="0" applyFont="1" applyAlignment="1" applyProtection="1">
      <alignment horizontal="right" vertical="center" wrapText="1" indent="1"/>
      <protection locked="0"/>
    </xf>
    <xf numFmtId="0" fontId="0" fillId="13" borderId="13" xfId="0" applyFill="1" applyBorder="1" applyAlignment="1">
      <alignment horizontal="center" vertical="center"/>
    </xf>
    <xf numFmtId="0" fontId="0" fillId="13" borderId="14" xfId="0" applyFill="1" applyBorder="1" applyAlignment="1">
      <alignment horizontal="center" vertical="center"/>
    </xf>
    <xf numFmtId="0" fontId="0" fillId="13" borderId="15" xfId="0" applyFill="1" applyBorder="1" applyAlignment="1">
      <alignment horizontal="center" vertical="center"/>
    </xf>
    <xf numFmtId="0" fontId="0" fillId="25" borderId="13" xfId="0" applyFill="1" applyBorder="1" applyAlignment="1" applyProtection="1">
      <alignment horizontal="center" vertical="center"/>
      <protection locked="0"/>
    </xf>
    <xf numFmtId="0" fontId="0" fillId="25" borderId="14" xfId="0" applyFill="1" applyBorder="1" applyAlignment="1" applyProtection="1">
      <alignment horizontal="center" vertical="center"/>
      <protection locked="0"/>
    </xf>
    <xf numFmtId="0" fontId="0" fillId="25" borderId="15" xfId="0" applyFill="1" applyBorder="1" applyAlignment="1" applyProtection="1">
      <alignment horizontal="center" vertical="center"/>
      <protection locked="0"/>
    </xf>
    <xf numFmtId="0" fontId="34" fillId="0" borderId="0" xfId="0" applyFont="1" applyAlignment="1" applyProtection="1">
      <alignment horizontal="right" vertical="center" indent="1"/>
      <protection locked="0"/>
    </xf>
    <xf numFmtId="164" fontId="0" fillId="5" borderId="13" xfId="0" applyNumberFormat="1" applyFill="1" applyBorder="1" applyAlignment="1" applyProtection="1">
      <alignment horizontal="center" vertical="center"/>
      <protection locked="0"/>
    </xf>
    <xf numFmtId="164" fontId="0" fillId="5" borderId="15" xfId="0" applyNumberFormat="1" applyFill="1" applyBorder="1" applyAlignment="1" applyProtection="1">
      <alignment horizontal="center" vertical="center"/>
      <protection locked="0"/>
    </xf>
    <xf numFmtId="0" fontId="34" fillId="0" borderId="0" xfId="0" applyFont="1" applyAlignment="1">
      <alignment horizontal="center"/>
    </xf>
    <xf numFmtId="0" fontId="34" fillId="5" borderId="13" xfId="0" applyFont="1" applyFill="1" applyBorder="1" applyAlignment="1" applyProtection="1">
      <alignment horizontal="center" vertical="top"/>
      <protection locked="0"/>
    </xf>
    <xf numFmtId="0" fontId="34" fillId="5" borderId="14" xfId="0" applyFont="1" applyFill="1" applyBorder="1" applyAlignment="1" applyProtection="1">
      <alignment horizontal="center" vertical="top"/>
      <protection locked="0"/>
    </xf>
    <xf numFmtId="0" fontId="34" fillId="5" borderId="15" xfId="0" applyFont="1" applyFill="1" applyBorder="1" applyAlignment="1" applyProtection="1">
      <alignment horizontal="center" vertical="top"/>
      <protection locked="0"/>
    </xf>
    <xf numFmtId="0" fontId="34" fillId="0" borderId="8" xfId="0" applyFont="1" applyBorder="1" applyAlignment="1">
      <alignment horizontal="center" vertical="center" wrapText="1"/>
    </xf>
    <xf numFmtId="0" fontId="49" fillId="0" borderId="0" xfId="0" applyFont="1" applyAlignment="1">
      <alignment horizontal="left"/>
    </xf>
    <xf numFmtId="0" fontId="9" fillId="19" borderId="13" xfId="0" applyFont="1" applyFill="1" applyBorder="1" applyAlignment="1" applyProtection="1">
      <alignment horizontal="left" indent="1"/>
      <protection locked="0"/>
    </xf>
    <xf numFmtId="0" fontId="9" fillId="19" borderId="14" xfId="0" applyFont="1" applyFill="1" applyBorder="1" applyAlignment="1" applyProtection="1">
      <alignment horizontal="left" indent="1"/>
      <protection locked="0"/>
    </xf>
    <xf numFmtId="0" fontId="9" fillId="19" borderId="15" xfId="0" applyFont="1" applyFill="1" applyBorder="1" applyAlignment="1" applyProtection="1">
      <alignment horizontal="left" indent="1"/>
      <protection locked="0"/>
    </xf>
    <xf numFmtId="0" fontId="0" fillId="5" borderId="14" xfId="0" applyFill="1" applyBorder="1" applyAlignment="1" applyProtection="1">
      <alignment horizontal="center" vertical="center"/>
      <protection locked="0"/>
    </xf>
    <xf numFmtId="0" fontId="34" fillId="11" borderId="2" xfId="0" applyFont="1" applyFill="1" applyBorder="1" applyAlignment="1">
      <alignment horizontal="center" wrapText="1"/>
    </xf>
    <xf numFmtId="0" fontId="34" fillId="11" borderId="3" xfId="0" applyFont="1" applyFill="1" applyBorder="1" applyAlignment="1">
      <alignment horizontal="center"/>
    </xf>
    <xf numFmtId="0" fontId="34" fillId="11" borderId="4" xfId="0" applyFont="1" applyFill="1" applyBorder="1" applyAlignment="1">
      <alignment horizontal="center"/>
    </xf>
    <xf numFmtId="0" fontId="34" fillId="0" borderId="8" xfId="0" applyFont="1" applyBorder="1" applyAlignment="1">
      <alignment horizontal="center"/>
    </xf>
    <xf numFmtId="0" fontId="0" fillId="5" borderId="5" xfId="0" applyFill="1" applyBorder="1" applyAlignment="1" applyProtection="1">
      <alignment horizontal="left" vertical="top" wrapText="1"/>
      <protection locked="0"/>
    </xf>
    <xf numFmtId="0" fontId="0" fillId="5" borderId="0" xfId="0" applyFill="1" applyAlignment="1" applyProtection="1">
      <alignment horizontal="left" vertical="top" wrapText="1"/>
      <protection locked="0"/>
    </xf>
    <xf numFmtId="0" fontId="0" fillId="5" borderId="6" xfId="0" applyFill="1" applyBorder="1" applyAlignment="1" applyProtection="1">
      <alignment horizontal="left" vertical="top" wrapText="1"/>
      <protection locked="0"/>
    </xf>
    <xf numFmtId="0" fontId="0" fillId="5" borderId="7" xfId="0" applyFill="1" applyBorder="1" applyAlignment="1" applyProtection="1">
      <alignment horizontal="left" vertical="top" wrapText="1"/>
      <protection locked="0"/>
    </xf>
    <xf numFmtId="0" fontId="0" fillId="5" borderId="8" xfId="0" applyFill="1" applyBorder="1" applyAlignment="1" applyProtection="1">
      <alignment horizontal="left" vertical="top" wrapText="1"/>
      <protection locked="0"/>
    </xf>
    <xf numFmtId="0" fontId="0" fillId="5" borderId="9" xfId="0" applyFill="1" applyBorder="1" applyAlignment="1" applyProtection="1">
      <alignment horizontal="left" vertical="top" wrapText="1"/>
      <protection locked="0"/>
    </xf>
    <xf numFmtId="0" fontId="34" fillId="18" borderId="0" xfId="0" applyFont="1" applyFill="1" applyAlignment="1">
      <alignment horizontal="center" vertical="center" wrapText="1"/>
    </xf>
    <xf numFmtId="0" fontId="33" fillId="0" borderId="5" xfId="0" applyFont="1" applyBorder="1" applyAlignment="1">
      <alignment horizontal="left" vertical="top" wrapText="1" indent="1"/>
    </xf>
    <xf numFmtId="0" fontId="33" fillId="0" borderId="0" xfId="0" applyFont="1" applyAlignment="1">
      <alignment horizontal="left" vertical="top" wrapText="1" indent="1"/>
    </xf>
    <xf numFmtId="0" fontId="33" fillId="0" borderId="6" xfId="0" applyFont="1" applyBorder="1" applyAlignment="1">
      <alignment horizontal="left" vertical="top" wrapText="1" indent="1"/>
    </xf>
    <xf numFmtId="0" fontId="33" fillId="0" borderId="5" xfId="0" applyFont="1" applyBorder="1" applyAlignment="1" applyProtection="1">
      <alignment horizontal="left" vertical="center" wrapText="1" indent="1"/>
      <protection locked="0"/>
    </xf>
    <xf numFmtId="0" fontId="33" fillId="0" borderId="0" xfId="0" applyFont="1" applyAlignment="1" applyProtection="1">
      <alignment horizontal="left" vertical="center" wrapText="1" indent="1"/>
      <protection locked="0"/>
    </xf>
    <xf numFmtId="0" fontId="33" fillId="0" borderId="6" xfId="0" applyFont="1" applyBorder="1" applyAlignment="1" applyProtection="1">
      <alignment horizontal="left" vertical="center" wrapText="1" indent="1"/>
      <protection locked="0"/>
    </xf>
    <xf numFmtId="0" fontId="33" fillId="0" borderId="5" xfId="0" applyFont="1" applyBorder="1" applyAlignment="1">
      <alignment horizontal="left" vertical="top" indent="1"/>
    </xf>
    <xf numFmtId="0" fontId="33" fillId="0" borderId="0" xfId="0" applyFont="1" applyAlignment="1">
      <alignment horizontal="left" vertical="top" indent="1"/>
    </xf>
    <xf numFmtId="0" fontId="33" fillId="0" borderId="6" xfId="0" applyFont="1" applyBorder="1" applyAlignment="1">
      <alignment horizontal="left" vertical="top" indent="1"/>
    </xf>
    <xf numFmtId="0" fontId="33" fillId="0" borderId="5" xfId="0" applyFont="1" applyBorder="1" applyAlignment="1">
      <alignment horizontal="left" wrapText="1" indent="1"/>
    </xf>
    <xf numFmtId="0" fontId="33" fillId="0" borderId="0" xfId="0" applyFont="1" applyAlignment="1">
      <alignment horizontal="left" wrapText="1" indent="1"/>
    </xf>
    <xf numFmtId="0" fontId="33" fillId="0" borderId="6" xfId="0" applyFont="1" applyBorder="1" applyAlignment="1">
      <alignment horizontal="left" wrapText="1" indent="1"/>
    </xf>
    <xf numFmtId="167" fontId="48" fillId="2" borderId="2" xfId="0" applyNumberFormat="1" applyFont="1" applyFill="1" applyBorder="1" applyAlignment="1">
      <alignment horizontal="center" vertical="center" wrapText="1"/>
    </xf>
    <xf numFmtId="167" fontId="48" fillId="2" borderId="3" xfId="0" applyNumberFormat="1" applyFont="1" applyFill="1" applyBorder="1" applyAlignment="1">
      <alignment horizontal="center" vertical="center" wrapText="1"/>
    </xf>
    <xf numFmtId="167" fontId="48" fillId="2" borderId="4" xfId="0" applyNumberFormat="1" applyFont="1" applyFill="1" applyBorder="1" applyAlignment="1">
      <alignment horizontal="center" vertical="center" wrapText="1"/>
    </xf>
    <xf numFmtId="0" fontId="34" fillId="11" borderId="2" xfId="0" applyFont="1" applyFill="1" applyBorder="1" applyAlignment="1">
      <alignment horizontal="center" vertical="center"/>
    </xf>
    <xf numFmtId="0" fontId="34" fillId="11" borderId="3" xfId="0" applyFont="1" applyFill="1" applyBorder="1" applyAlignment="1">
      <alignment horizontal="center" vertical="center"/>
    </xf>
    <xf numFmtId="0" fontId="34" fillId="11" borderId="4" xfId="0" applyFont="1" applyFill="1" applyBorder="1" applyAlignment="1">
      <alignment horizontal="center" vertical="center"/>
    </xf>
    <xf numFmtId="0" fontId="43" fillId="14" borderId="35" xfId="0" applyFont="1" applyFill="1" applyBorder="1" applyAlignment="1">
      <alignment horizontal="center" vertical="center"/>
    </xf>
    <xf numFmtId="0" fontId="41" fillId="0" borderId="32" xfId="0" applyFont="1" applyBorder="1" applyAlignment="1">
      <alignment horizontal="left" vertical="center" wrapText="1" indent="1"/>
    </xf>
    <xf numFmtId="0" fontId="41" fillId="0" borderId="33" xfId="0" applyFont="1" applyBorder="1" applyAlignment="1">
      <alignment horizontal="left" vertical="center" wrapText="1" indent="1"/>
    </xf>
    <xf numFmtId="0" fontId="41" fillId="0" borderId="36" xfId="0" applyFont="1" applyBorder="1" applyAlignment="1">
      <alignment horizontal="left" vertical="center" wrapText="1" indent="1"/>
    </xf>
    <xf numFmtId="0" fontId="23" fillId="2" borderId="0" xfId="0" applyFont="1" applyFill="1" applyAlignment="1">
      <alignment horizontal="center" vertical="center"/>
    </xf>
    <xf numFmtId="0" fontId="44" fillId="10" borderId="19" xfId="0" applyFont="1" applyFill="1" applyBorder="1" applyAlignment="1">
      <alignment horizontal="center" vertical="center" wrapText="1"/>
    </xf>
    <xf numFmtId="0" fontId="44" fillId="10" borderId="38" xfId="0" applyFont="1" applyFill="1" applyBorder="1" applyAlignment="1">
      <alignment horizontal="center" vertical="center" wrapText="1"/>
    </xf>
    <xf numFmtId="0" fontId="44" fillId="10" borderId="20" xfId="0" applyFont="1" applyFill="1" applyBorder="1" applyAlignment="1">
      <alignment horizontal="center" vertical="center" wrapText="1"/>
    </xf>
  </cellXfs>
  <cellStyles count="5">
    <cellStyle name="Comma" xfId="2" builtinId="3"/>
    <cellStyle name="Currency" xfId="4" builtinId="4"/>
    <cellStyle name="Hyperlink" xfId="1" builtinId="8"/>
    <cellStyle name="Normal" xfId="0" builtinId="0"/>
    <cellStyle name="Normal 2" xfId="3" xr:uid="{00000000-0005-0000-0000-000000000000}"/>
  </cellStyles>
  <dxfs count="386">
    <dxf>
      <font>
        <b/>
        <i val="0"/>
        <color rgb="FFC00000"/>
      </font>
      <fill>
        <patternFill patternType="solid">
          <bgColor theme="2" tint="-9.9948118533890809E-2"/>
        </patternFill>
      </fill>
    </dxf>
    <dxf>
      <font>
        <b val="0"/>
        <i/>
      </font>
    </dxf>
    <dxf>
      <font>
        <b/>
        <i val="0"/>
        <u/>
        <color rgb="FF003399"/>
      </font>
      <fill>
        <patternFill>
          <bgColor rgb="FFFFFF99"/>
        </patternFill>
      </fill>
    </dxf>
    <dxf>
      <font>
        <b/>
        <i val="0"/>
        <color rgb="FFC00000"/>
      </font>
      <fill>
        <patternFill patternType="solid">
          <bgColor theme="2" tint="-9.9948118533890809E-2"/>
        </patternFill>
      </fill>
    </dxf>
    <dxf>
      <font>
        <b val="0"/>
        <i/>
      </font>
    </dxf>
    <dxf>
      <font>
        <b/>
        <i val="0"/>
        <u/>
        <color rgb="FF003399"/>
      </font>
      <fill>
        <patternFill>
          <bgColor rgb="FFFFFF99"/>
        </patternFill>
      </fill>
    </dxf>
    <dxf>
      <font>
        <color rgb="FFC00000"/>
      </font>
    </dxf>
    <dxf>
      <fill>
        <patternFill>
          <bgColor theme="7" tint="0.79998168889431442"/>
        </patternFill>
      </fill>
    </dxf>
    <dxf>
      <fill>
        <patternFill>
          <bgColor theme="7" tint="0.79998168889431442"/>
        </patternFill>
      </fill>
    </dxf>
    <dxf>
      <font>
        <color rgb="FFC00000"/>
      </font>
    </dxf>
    <dxf>
      <font>
        <color rgb="FFC00000"/>
      </font>
    </dxf>
    <dxf>
      <font>
        <color rgb="FFC00000"/>
      </font>
    </dxf>
    <dxf>
      <font>
        <color rgb="FFC00000"/>
      </font>
    </dxf>
    <dxf>
      <font>
        <color rgb="FFC00000"/>
      </font>
    </dxf>
    <dxf>
      <font>
        <color rgb="FFC00000"/>
      </font>
    </dxf>
    <dxf>
      <fill>
        <patternFill>
          <bgColor theme="7" tint="0.79998168889431442"/>
        </patternFill>
      </fill>
    </dxf>
    <dxf>
      <fill>
        <patternFill>
          <bgColor theme="0" tint="-4.9989318521683403E-2"/>
        </patternFill>
      </fill>
    </dxf>
    <dxf>
      <fill>
        <patternFill patternType="none">
          <bgColor auto="1"/>
        </patternFill>
      </fill>
    </dxf>
    <dxf>
      <font>
        <color rgb="FFFF0000"/>
      </font>
    </dxf>
    <dxf>
      <fill>
        <patternFill>
          <bgColor theme="7" tint="0.79998168889431442"/>
        </patternFill>
      </fill>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ill>
        <patternFill>
          <bgColor theme="7" tint="0.79998168889431442"/>
        </patternFill>
      </fill>
      <border>
        <left style="thin">
          <color auto="1"/>
        </left>
        <right style="thin">
          <color auto="1"/>
        </right>
        <top style="thin">
          <color auto="1"/>
        </top>
        <bottom style="thin">
          <color auto="1"/>
        </bottom>
        <vertical/>
        <horizontal/>
      </border>
    </dxf>
    <dxf>
      <fill>
        <patternFill>
          <bgColor theme="7" tint="0.79998168889431442"/>
        </patternFill>
      </fill>
      <border>
        <left style="thin">
          <color auto="1"/>
        </left>
        <right style="thin">
          <color auto="1"/>
        </right>
        <top style="thin">
          <color auto="1"/>
        </top>
        <bottom style="thin">
          <color auto="1"/>
        </bottom>
      </border>
    </dxf>
    <dxf>
      <fill>
        <patternFill>
          <bgColor theme="7" tint="0.79998168889431442"/>
        </patternFill>
      </fill>
    </dxf>
    <dxf>
      <fill>
        <patternFill>
          <bgColor theme="7" tint="0.79998168889431442"/>
        </patternFill>
      </fill>
    </dxf>
    <dxf>
      <font>
        <color rgb="FFFF0000"/>
      </font>
    </dxf>
    <dxf>
      <font>
        <color rgb="FFFF0000"/>
      </font>
    </dxf>
    <dxf>
      <font>
        <color rgb="FFFF0000"/>
      </font>
    </dxf>
    <dxf>
      <font>
        <color rgb="FFFF0000"/>
      </font>
    </dxf>
    <dxf>
      <font>
        <color rgb="FFFF0000"/>
      </font>
    </dxf>
    <dxf>
      <font>
        <color rgb="FFFF0000"/>
      </font>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ont>
        <color rgb="FFFF0000"/>
      </font>
    </dxf>
    <dxf>
      <font>
        <color rgb="FFFF0000"/>
      </font>
    </dxf>
    <dxf>
      <fill>
        <patternFill>
          <bgColor theme="7" tint="0.79998168889431442"/>
        </patternFill>
      </fill>
    </dxf>
    <dxf>
      <font>
        <strike val="0"/>
        <color auto="1"/>
      </font>
      <fill>
        <patternFill>
          <bgColor theme="7" tint="0.59996337778862885"/>
        </patternFill>
      </fill>
      <border>
        <left style="thin">
          <color auto="1"/>
        </left>
        <right style="thin">
          <color auto="1"/>
        </right>
        <top style="thin">
          <color auto="1"/>
        </top>
        <bottom style="thin">
          <color auto="1"/>
        </bottom>
        <vertical/>
        <horizontal/>
      </border>
    </dxf>
    <dxf>
      <font>
        <color rgb="FFFF0000"/>
      </font>
    </dxf>
    <dxf>
      <font>
        <color rgb="FFFF0000"/>
      </font>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ont>
        <color auto="1"/>
      </font>
      <numFmt numFmtId="7" formatCode="#,##0.00_);\(#,##0.00\)"/>
      <fill>
        <patternFill>
          <bgColor theme="7" tint="0.79998168889431442"/>
        </patternFill>
      </fill>
    </dxf>
    <dxf>
      <font>
        <color auto="1"/>
      </font>
      <numFmt numFmtId="7" formatCode="#,##0.00_);\(#,##0.00\)"/>
      <fill>
        <patternFill>
          <bgColor theme="7" tint="0.79998168889431442"/>
        </patternFill>
      </fill>
    </dxf>
    <dxf>
      <font>
        <color auto="1"/>
      </font>
      <numFmt numFmtId="7" formatCode="#,##0.00_);\(#,##0.00\)"/>
      <fill>
        <patternFill>
          <bgColor theme="7" tint="0.79998168889431442"/>
        </patternFill>
      </fill>
    </dxf>
    <dxf>
      <font>
        <color auto="1"/>
      </font>
      <numFmt numFmtId="7" formatCode="#,##0.00_);\(#,##0.00\)"/>
      <fill>
        <patternFill>
          <bgColor theme="7" tint="0.79998168889431442"/>
        </patternFill>
      </fill>
    </dxf>
    <dxf>
      <font>
        <color auto="1"/>
      </font>
      <numFmt numFmtId="7" formatCode="#,##0.00_);\(#,##0.00\)"/>
      <fill>
        <patternFill>
          <bgColor theme="7" tint="0.79998168889431442"/>
        </patternFill>
      </fill>
    </dxf>
    <dxf>
      <font>
        <color auto="1"/>
      </font>
      <numFmt numFmtId="7" formatCode="#,##0.00_);\(#,##0.00\)"/>
      <fill>
        <patternFill>
          <bgColor theme="7" tint="0.79998168889431442"/>
        </patternFill>
      </fill>
    </dxf>
    <dxf>
      <font>
        <color auto="1"/>
      </font>
      <numFmt numFmtId="7" formatCode="#,##0.00_);\(#,##0.00\)"/>
      <fill>
        <patternFill>
          <bgColor theme="7" tint="0.79998168889431442"/>
        </patternFill>
      </fill>
    </dxf>
    <dxf>
      <font>
        <color auto="1"/>
      </font>
      <numFmt numFmtId="7" formatCode="#,##0.00_);\(#,##0.00\)"/>
      <fill>
        <patternFill>
          <bgColor theme="7" tint="0.79998168889431442"/>
        </patternFill>
      </fill>
    </dxf>
    <dxf>
      <font>
        <color auto="1"/>
      </font>
      <numFmt numFmtId="7" formatCode="#,##0.00_);\(#,##0.00\)"/>
      <fill>
        <patternFill>
          <bgColor theme="7" tint="0.79998168889431442"/>
        </patternFill>
      </fill>
    </dxf>
    <dxf>
      <font>
        <color auto="1"/>
      </font>
      <numFmt numFmtId="7" formatCode="#,##0.00_);\(#,##0.00\)"/>
      <fill>
        <patternFill>
          <bgColor theme="7" tint="0.79998168889431442"/>
        </patternFill>
      </fill>
    </dxf>
    <dxf>
      <font>
        <color auto="1"/>
      </font>
      <numFmt numFmtId="7" formatCode="#,##0.00_);\(#,##0.00\)"/>
      <fill>
        <patternFill>
          <bgColor theme="7" tint="0.79998168889431442"/>
        </patternFill>
      </fill>
    </dxf>
    <dxf>
      <font>
        <color auto="1"/>
      </font>
      <numFmt numFmtId="7" formatCode="#,##0.00_);\(#,##0.00\)"/>
      <fill>
        <patternFill>
          <bgColor theme="7" tint="0.79998168889431442"/>
        </patternFill>
      </fill>
    </dxf>
    <dxf>
      <font>
        <color auto="1"/>
      </font>
      <numFmt numFmtId="7" formatCode="#,##0.00_);\(#,##0.00\)"/>
      <fill>
        <patternFill>
          <bgColor theme="7" tint="0.79998168889431442"/>
        </patternFill>
      </fill>
    </dxf>
    <dxf>
      <font>
        <color auto="1"/>
      </font>
      <numFmt numFmtId="7" formatCode="#,##0.00_);\(#,##0.00\)"/>
      <fill>
        <patternFill>
          <bgColor theme="7" tint="0.79998168889431442"/>
        </patternFill>
      </fill>
    </dxf>
    <dxf>
      <font>
        <color auto="1"/>
      </font>
      <numFmt numFmtId="7" formatCode="#,##0.00_);\(#,##0.00\)"/>
      <fill>
        <patternFill>
          <bgColor theme="7" tint="0.79998168889431442"/>
        </patternFill>
      </fill>
    </dxf>
    <dxf>
      <font>
        <color auto="1"/>
      </font>
      <numFmt numFmtId="7" formatCode="#,##0.00_);\(#,##0.00\)"/>
      <fill>
        <patternFill>
          <bgColor theme="7" tint="0.79998168889431442"/>
        </patternFill>
      </fill>
    </dxf>
    <dxf>
      <font>
        <color auto="1"/>
      </font>
      <numFmt numFmtId="7" formatCode="#,##0.00_);\(#,##0.00\)"/>
      <fill>
        <patternFill>
          <bgColor theme="7" tint="0.79998168889431442"/>
        </patternFill>
      </fill>
    </dxf>
    <dxf>
      <font>
        <color auto="1"/>
      </font>
      <numFmt numFmtId="7" formatCode="#,##0.00_);\(#,##0.00\)"/>
      <fill>
        <patternFill>
          <bgColor theme="7" tint="0.79998168889431442"/>
        </patternFill>
      </fill>
    </dxf>
    <dxf>
      <font>
        <color auto="1"/>
      </font>
      <numFmt numFmtId="7" formatCode="#,##0.00_);\(#,##0.00\)"/>
      <fill>
        <patternFill>
          <bgColor theme="7" tint="0.79998168889431442"/>
        </patternFill>
      </fill>
    </dxf>
    <dxf>
      <font>
        <color auto="1"/>
      </font>
      <numFmt numFmtId="7" formatCode="#,##0.00_);\(#,##0.00\)"/>
      <fill>
        <patternFill>
          <bgColor theme="7" tint="0.79998168889431442"/>
        </patternFill>
      </fill>
    </dxf>
    <dxf>
      <font>
        <color auto="1"/>
      </font>
      <numFmt numFmtId="7" formatCode="#,##0.00_);\(#,##0.00\)"/>
      <fill>
        <patternFill>
          <bgColor theme="7" tint="0.79998168889431442"/>
        </patternFill>
      </fill>
    </dxf>
    <dxf>
      <font>
        <color auto="1"/>
      </font>
      <numFmt numFmtId="7" formatCode="#,##0.00_);\(#,##0.00\)"/>
      <fill>
        <patternFill>
          <bgColor theme="7" tint="0.79998168889431442"/>
        </patternFill>
      </fill>
    </dxf>
    <dxf>
      <font>
        <color auto="1"/>
      </font>
      <numFmt numFmtId="7" formatCode="#,##0.00_);\(#,##0.00\)"/>
      <fill>
        <patternFill>
          <bgColor theme="7" tint="0.79998168889431442"/>
        </patternFill>
      </fill>
    </dxf>
    <dxf>
      <font>
        <color auto="1"/>
      </font>
      <numFmt numFmtId="7" formatCode="#,##0.00_);\(#,##0.00\)"/>
      <fill>
        <patternFill>
          <bgColor theme="7" tint="0.79998168889431442"/>
        </patternFill>
      </fill>
    </dxf>
    <dxf>
      <font>
        <color auto="1"/>
      </font>
      <numFmt numFmtId="7" formatCode="#,##0.00_);\(#,##0.00\)"/>
      <fill>
        <patternFill>
          <bgColor theme="7" tint="0.79998168889431442"/>
        </patternFill>
      </fill>
    </dxf>
    <dxf>
      <font>
        <color auto="1"/>
      </font>
      <numFmt numFmtId="7" formatCode="#,##0.00_);\(#,##0.00\)"/>
      <fill>
        <patternFill>
          <bgColor theme="7" tint="0.79998168889431442"/>
        </patternFill>
      </fill>
    </dxf>
    <dxf>
      <font>
        <color auto="1"/>
      </font>
      <numFmt numFmtId="7" formatCode="#,##0.00_);\(#,##0.00\)"/>
      <fill>
        <patternFill>
          <bgColor theme="7" tint="0.79998168889431442"/>
        </patternFill>
      </fill>
    </dxf>
    <dxf>
      <font>
        <color auto="1"/>
      </font>
      <numFmt numFmtId="7" formatCode="#,##0.00_);\(#,##0.00\)"/>
      <fill>
        <patternFill>
          <bgColor theme="7" tint="0.79998168889431442"/>
        </patternFill>
      </fill>
    </dxf>
    <dxf>
      <font>
        <color auto="1"/>
      </font>
      <numFmt numFmtId="7" formatCode="#,##0.00_);\(#,##0.00\)"/>
      <fill>
        <patternFill>
          <bgColor theme="7" tint="0.79998168889431442"/>
        </patternFill>
      </fill>
    </dxf>
    <dxf>
      <font>
        <color auto="1"/>
      </font>
      <numFmt numFmtId="7" formatCode="#,##0.00_);\(#,##0.00\)"/>
      <fill>
        <patternFill>
          <bgColor theme="7" tint="0.79998168889431442"/>
        </patternFill>
      </fill>
    </dxf>
    <dxf>
      <font>
        <color auto="1"/>
      </font>
      <numFmt numFmtId="7" formatCode="#,##0.00_);\(#,##0.00\)"/>
      <fill>
        <patternFill>
          <bgColor theme="7" tint="0.79998168889431442"/>
        </patternFill>
      </fill>
    </dxf>
    <dxf>
      <font>
        <color auto="1"/>
      </font>
      <numFmt numFmtId="7" formatCode="#,##0.00_);\(#,##0.00\)"/>
      <fill>
        <patternFill>
          <bgColor theme="7" tint="0.79998168889431442"/>
        </patternFill>
      </fill>
    </dxf>
    <dxf>
      <font>
        <color auto="1"/>
      </font>
      <numFmt numFmtId="7" formatCode="#,##0.00_);\(#,##0.00\)"/>
      <fill>
        <patternFill>
          <bgColor theme="7" tint="0.79998168889431442"/>
        </patternFill>
      </fill>
    </dxf>
    <dxf>
      <font>
        <color auto="1"/>
      </font>
      <numFmt numFmtId="7" formatCode="#,##0.00_);\(#,##0.00\)"/>
      <fill>
        <patternFill>
          <bgColor theme="7" tint="0.79998168889431442"/>
        </patternFill>
      </fill>
    </dxf>
    <dxf>
      <font>
        <color auto="1"/>
      </font>
      <numFmt numFmtId="7" formatCode="#,##0.00_);\(#,##0.00\)"/>
      <fill>
        <patternFill>
          <bgColor theme="7" tint="0.79998168889431442"/>
        </patternFill>
      </fill>
    </dxf>
    <dxf>
      <font>
        <color auto="1"/>
      </font>
      <numFmt numFmtId="7" formatCode="#,##0.00_);\(#,##0.00\)"/>
      <fill>
        <patternFill>
          <bgColor theme="7" tint="0.79998168889431442"/>
        </patternFill>
      </fill>
    </dxf>
    <dxf>
      <font>
        <color auto="1"/>
      </font>
      <numFmt numFmtId="7" formatCode="#,##0.00_);\(#,##0.00\)"/>
      <fill>
        <patternFill>
          <bgColor theme="7" tint="0.79998168889431442"/>
        </patternFill>
      </fill>
    </dxf>
    <dxf>
      <font>
        <color auto="1"/>
      </font>
      <numFmt numFmtId="7" formatCode="#,##0.00_);\(#,##0.00\)"/>
      <fill>
        <patternFill>
          <bgColor theme="7" tint="0.79998168889431442"/>
        </patternFill>
      </fill>
    </dxf>
    <dxf>
      <font>
        <color auto="1"/>
      </font>
      <numFmt numFmtId="7" formatCode="#,##0.00_);\(#,##0.00\)"/>
      <fill>
        <patternFill>
          <bgColor theme="7" tint="0.79998168889431442"/>
        </patternFill>
      </fill>
    </dxf>
    <dxf>
      <font>
        <color auto="1"/>
      </font>
      <numFmt numFmtId="7" formatCode="#,##0.00_);\(#,##0.00\)"/>
      <fill>
        <patternFill>
          <bgColor theme="7" tint="0.79998168889431442"/>
        </patternFill>
      </fill>
    </dxf>
    <dxf>
      <font>
        <color auto="1"/>
      </font>
      <numFmt numFmtId="7" formatCode="#,##0.00_);\(#,##0.00\)"/>
      <fill>
        <patternFill>
          <bgColor theme="7" tint="0.79998168889431442"/>
        </patternFill>
      </fill>
    </dxf>
    <dxf>
      <font>
        <color auto="1"/>
      </font>
      <numFmt numFmtId="7" formatCode="#,##0.00_);\(#,##0.00\)"/>
      <fill>
        <patternFill>
          <bgColor theme="7" tint="0.79998168889431442"/>
        </patternFill>
      </fill>
    </dxf>
    <dxf>
      <font>
        <color auto="1"/>
      </font>
      <numFmt numFmtId="7" formatCode="#,##0.00_);\(#,##0.00\)"/>
      <fill>
        <patternFill>
          <bgColor theme="7" tint="0.79998168889431442"/>
        </patternFill>
      </fill>
    </dxf>
    <dxf>
      <font>
        <color auto="1"/>
      </font>
      <numFmt numFmtId="7" formatCode="#,##0.00_);\(#,##0.00\)"/>
      <fill>
        <patternFill>
          <bgColor theme="7" tint="0.79998168889431442"/>
        </patternFill>
      </fill>
    </dxf>
    <dxf>
      <font>
        <color auto="1"/>
      </font>
      <numFmt numFmtId="7" formatCode="#,##0.00_);\(#,##0.00\)"/>
      <fill>
        <patternFill>
          <bgColor theme="7" tint="0.79998168889431442"/>
        </patternFill>
      </fill>
    </dxf>
    <dxf>
      <font>
        <color auto="1"/>
      </font>
      <numFmt numFmtId="7" formatCode="#,##0.00_);\(#,##0.00\)"/>
      <fill>
        <patternFill>
          <bgColor theme="7" tint="0.79998168889431442"/>
        </patternFill>
      </fill>
    </dxf>
    <dxf>
      <font>
        <color auto="1"/>
      </font>
      <numFmt numFmtId="7" formatCode="#,##0.00_);\(#,##0.00\)"/>
      <fill>
        <patternFill>
          <bgColor theme="7" tint="0.79998168889431442"/>
        </patternFill>
      </fill>
    </dxf>
    <dxf>
      <font>
        <color auto="1"/>
      </font>
      <numFmt numFmtId="7" formatCode="#,##0.00_);\(#,##0.00\)"/>
      <fill>
        <patternFill>
          <bgColor theme="7" tint="0.79998168889431442"/>
        </patternFill>
      </fill>
    </dxf>
    <dxf>
      <font>
        <color auto="1"/>
      </font>
      <numFmt numFmtId="7" formatCode="#,##0.00_);\(#,##0.00\)"/>
      <fill>
        <patternFill>
          <bgColor theme="7" tint="0.79998168889431442"/>
        </patternFill>
      </fill>
    </dxf>
    <dxf>
      <font>
        <color auto="1"/>
      </font>
      <numFmt numFmtId="7" formatCode="#,##0.00_);\(#,##0.00\)"/>
      <fill>
        <patternFill>
          <bgColor theme="7" tint="0.79998168889431442"/>
        </patternFill>
      </fill>
    </dxf>
    <dxf>
      <font>
        <color auto="1"/>
      </font>
      <numFmt numFmtId="7" formatCode="#,##0.00_);\(#,##0.00\)"/>
      <fill>
        <patternFill>
          <bgColor theme="7" tint="0.79998168889431442"/>
        </patternFill>
      </fill>
    </dxf>
    <dxf>
      <font>
        <color auto="1"/>
      </font>
      <numFmt numFmtId="7" formatCode="#,##0.00_);\(#,##0.00\)"/>
      <fill>
        <patternFill>
          <bgColor theme="7" tint="0.79998168889431442"/>
        </patternFill>
      </fill>
    </dxf>
    <dxf>
      <font>
        <color auto="1"/>
      </font>
      <numFmt numFmtId="7" formatCode="#,##0.00_);\(#,##0.00\)"/>
      <fill>
        <patternFill>
          <bgColor theme="7" tint="0.79998168889431442"/>
        </patternFill>
      </fill>
    </dxf>
    <dxf>
      <font>
        <color auto="1"/>
      </font>
      <numFmt numFmtId="7" formatCode="#,##0.00_);\(#,##0.00\)"/>
      <fill>
        <patternFill>
          <bgColor theme="7" tint="0.79998168889431442"/>
        </patternFill>
      </fill>
    </dxf>
    <dxf>
      <font>
        <color auto="1"/>
      </font>
      <numFmt numFmtId="7" formatCode="#,##0.00_);\(#,##0.00\)"/>
      <fill>
        <patternFill>
          <bgColor theme="7" tint="0.79998168889431442"/>
        </patternFill>
      </fill>
    </dxf>
    <dxf>
      <font>
        <color auto="1"/>
      </font>
      <numFmt numFmtId="7" formatCode="#,##0.00_);\(#,##0.00\)"/>
      <fill>
        <patternFill>
          <bgColor theme="7" tint="0.79998168889431442"/>
        </patternFill>
      </fill>
    </dxf>
    <dxf>
      <font>
        <color auto="1"/>
      </font>
      <numFmt numFmtId="7" formatCode="#,##0.00_);\(#,##0.00\)"/>
      <fill>
        <patternFill>
          <bgColor theme="7" tint="0.79998168889431442"/>
        </patternFill>
      </fill>
    </dxf>
    <dxf>
      <font>
        <color auto="1"/>
      </font>
      <numFmt numFmtId="7" formatCode="#,##0.00_);\(#,##0.00\)"/>
      <fill>
        <patternFill>
          <bgColor theme="7" tint="0.79998168889431442"/>
        </patternFill>
      </fill>
    </dxf>
    <dxf>
      <font>
        <color auto="1"/>
      </font>
      <numFmt numFmtId="7" formatCode="#,##0.00_);\(#,##0.00\)"/>
      <fill>
        <patternFill>
          <bgColor theme="7" tint="0.79998168889431442"/>
        </patternFill>
      </fill>
    </dxf>
    <dxf>
      <font>
        <color auto="1"/>
      </font>
      <numFmt numFmtId="7" formatCode="#,##0.00_);\(#,##0.00\)"/>
      <fill>
        <patternFill>
          <bgColor theme="7" tint="0.79998168889431442"/>
        </patternFill>
      </fill>
    </dxf>
    <dxf>
      <font>
        <color auto="1"/>
      </font>
      <numFmt numFmtId="7" formatCode="#,##0.00_);\(#,##0.00\)"/>
      <fill>
        <patternFill>
          <bgColor theme="7" tint="0.79998168889431442"/>
        </patternFill>
      </fill>
    </dxf>
    <dxf>
      <font>
        <color auto="1"/>
      </font>
      <numFmt numFmtId="7" formatCode="#,##0.00_);\(#,##0.00\)"/>
      <fill>
        <patternFill>
          <bgColor theme="7" tint="0.79998168889431442"/>
        </patternFill>
      </fill>
    </dxf>
    <dxf>
      <font>
        <color auto="1"/>
      </font>
      <numFmt numFmtId="7" formatCode="#,##0.00_);\(#,##0.00\)"/>
      <fill>
        <patternFill>
          <bgColor theme="7" tint="0.79998168889431442"/>
        </patternFill>
      </fill>
    </dxf>
    <dxf>
      <font>
        <color auto="1"/>
      </font>
      <numFmt numFmtId="7" formatCode="#,##0.00_);\(#,##0.00\)"/>
      <fill>
        <patternFill>
          <bgColor theme="7" tint="0.79998168889431442"/>
        </patternFill>
      </fill>
    </dxf>
    <dxf>
      <font>
        <color auto="1"/>
      </font>
      <numFmt numFmtId="7" formatCode="#,##0.00_);\(#,##0.00\)"/>
      <fill>
        <patternFill>
          <bgColor theme="7" tint="0.79998168889431442"/>
        </patternFill>
      </fill>
    </dxf>
    <dxf>
      <font>
        <color auto="1"/>
      </font>
      <numFmt numFmtId="7" formatCode="#,##0.00_);\(#,##0.00\)"/>
      <fill>
        <patternFill>
          <bgColor theme="7" tint="0.79998168889431442"/>
        </patternFill>
      </fill>
    </dxf>
    <dxf>
      <font>
        <color auto="1"/>
      </font>
      <numFmt numFmtId="7" formatCode="#,##0.00_);\(#,##0.00\)"/>
      <fill>
        <patternFill>
          <bgColor theme="7" tint="0.79998168889431442"/>
        </patternFill>
      </fill>
    </dxf>
    <dxf>
      <font>
        <color auto="1"/>
      </font>
      <numFmt numFmtId="7" formatCode="#,##0.00_);\(#,##0.00\)"/>
      <fill>
        <patternFill>
          <bgColor theme="7" tint="0.79998168889431442"/>
        </patternFill>
      </fill>
    </dxf>
    <dxf>
      <font>
        <color auto="1"/>
      </font>
      <numFmt numFmtId="7" formatCode="#,##0.00_);\(#,##0.00\)"/>
      <fill>
        <patternFill>
          <bgColor theme="7" tint="0.79998168889431442"/>
        </patternFill>
      </fill>
    </dxf>
    <dxf>
      <font>
        <color auto="1"/>
      </font>
      <numFmt numFmtId="7" formatCode="#,##0.00_);\(#,##0.00\)"/>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ont>
        <color theme="1"/>
      </font>
      <numFmt numFmtId="4" formatCode="#,##0.00"/>
      <fill>
        <patternFill>
          <bgColor theme="2" tint="-9.9948118533890809E-2"/>
        </patternFill>
      </fill>
    </dxf>
    <dxf>
      <fill>
        <patternFill>
          <bgColor theme="7" tint="0.79998168889431442"/>
        </patternFill>
      </fill>
    </dxf>
    <dxf>
      <fill>
        <patternFill>
          <bgColor theme="7" tint="0.79998168889431442"/>
        </patternFill>
      </fill>
    </dxf>
    <dxf>
      <font>
        <color theme="1"/>
      </font>
      <numFmt numFmtId="4" formatCode="#,##0.00"/>
      <fill>
        <patternFill>
          <bgColor theme="2" tint="-9.9948118533890809E-2"/>
        </patternFill>
      </fill>
    </dxf>
    <dxf>
      <fill>
        <patternFill>
          <bgColor theme="7" tint="0.79998168889431442"/>
        </patternFill>
      </fill>
    </dxf>
    <dxf>
      <fill>
        <patternFill>
          <bgColor theme="7" tint="0.79998168889431442"/>
        </patternFill>
      </fill>
    </dxf>
    <dxf>
      <font>
        <color theme="1"/>
      </font>
      <numFmt numFmtId="4" formatCode="#,##0.00"/>
      <fill>
        <patternFill>
          <bgColor theme="2" tint="-9.9948118533890809E-2"/>
        </patternFill>
      </fill>
    </dxf>
    <dxf>
      <fill>
        <patternFill>
          <bgColor theme="7" tint="0.79998168889431442"/>
        </patternFill>
      </fill>
    </dxf>
    <dxf>
      <font>
        <color theme="1"/>
      </font>
      <numFmt numFmtId="4" formatCode="#,##0.00"/>
      <fill>
        <patternFill>
          <bgColor theme="2" tint="-9.9948118533890809E-2"/>
        </patternFill>
      </fill>
    </dxf>
    <dxf>
      <fill>
        <patternFill>
          <bgColor theme="7" tint="0.79998168889431442"/>
        </patternFill>
      </fill>
    </dxf>
    <dxf>
      <font>
        <color theme="1"/>
      </font>
      <numFmt numFmtId="4" formatCode="#,##0.00"/>
      <fill>
        <patternFill>
          <bgColor theme="2" tint="-9.9948118533890809E-2"/>
        </patternFill>
      </fill>
    </dxf>
    <dxf>
      <fill>
        <patternFill>
          <bgColor theme="7" tint="0.79998168889431442"/>
        </patternFill>
      </fill>
    </dxf>
    <dxf>
      <font>
        <color theme="1"/>
      </font>
      <numFmt numFmtId="4" formatCode="#,##0.00"/>
      <fill>
        <patternFill>
          <bgColor theme="2" tint="-9.9948118533890809E-2"/>
        </patternFill>
      </fill>
    </dxf>
    <dxf>
      <fill>
        <patternFill>
          <bgColor theme="7" tint="0.79998168889431442"/>
        </patternFill>
      </fill>
    </dxf>
    <dxf>
      <font>
        <color theme="1"/>
      </font>
      <numFmt numFmtId="4" formatCode="#,##0.00"/>
      <fill>
        <patternFill>
          <bgColor theme="2" tint="-9.9948118533890809E-2"/>
        </patternFill>
      </fill>
    </dxf>
    <dxf>
      <fill>
        <patternFill>
          <bgColor theme="7" tint="0.79998168889431442"/>
        </patternFill>
      </fill>
    </dxf>
    <dxf>
      <font>
        <color theme="1"/>
      </font>
      <numFmt numFmtId="4" formatCode="#,##0.00"/>
      <fill>
        <patternFill>
          <bgColor theme="2" tint="-9.9948118533890809E-2"/>
        </patternFill>
      </fill>
    </dxf>
    <dxf>
      <fill>
        <patternFill>
          <bgColor theme="7" tint="0.79998168889431442"/>
        </patternFill>
      </fill>
    </dxf>
    <dxf>
      <font>
        <color theme="1"/>
      </font>
      <numFmt numFmtId="4" formatCode="#,##0.00"/>
      <fill>
        <patternFill>
          <bgColor theme="2" tint="-9.9948118533890809E-2"/>
        </patternFill>
      </fill>
    </dxf>
    <dxf>
      <fill>
        <patternFill>
          <bgColor theme="7" tint="0.79998168889431442"/>
        </patternFill>
      </fill>
    </dxf>
    <dxf>
      <font>
        <color theme="1"/>
      </font>
      <numFmt numFmtId="4" formatCode="#,##0.00"/>
      <fill>
        <patternFill>
          <bgColor theme="2" tint="-9.9948118533890809E-2"/>
        </patternFill>
      </fill>
    </dxf>
    <dxf>
      <fill>
        <patternFill>
          <bgColor theme="7" tint="0.79998168889431442"/>
        </patternFill>
      </fill>
    </dxf>
    <dxf>
      <font>
        <color theme="1"/>
      </font>
      <numFmt numFmtId="4" formatCode="#,##0.00"/>
      <fill>
        <patternFill>
          <bgColor theme="2" tint="-9.9948118533890809E-2"/>
        </patternFill>
      </fill>
    </dxf>
    <dxf>
      <fill>
        <patternFill>
          <bgColor theme="7" tint="0.79998168889431442"/>
        </patternFill>
      </fill>
    </dxf>
    <dxf>
      <font>
        <color theme="1"/>
      </font>
      <numFmt numFmtId="4" formatCode="#,##0.00"/>
      <fill>
        <patternFill>
          <bgColor theme="2" tint="-9.9948118533890809E-2"/>
        </patternFill>
      </fill>
    </dxf>
    <dxf>
      <fill>
        <patternFill>
          <bgColor theme="7" tint="0.79998168889431442"/>
        </patternFill>
      </fill>
    </dxf>
    <dxf>
      <font>
        <color theme="1"/>
      </font>
      <numFmt numFmtId="4" formatCode="#,##0.00"/>
      <fill>
        <patternFill>
          <bgColor theme="2" tint="-9.9948118533890809E-2"/>
        </patternFill>
      </fill>
    </dxf>
    <dxf>
      <fill>
        <patternFill>
          <bgColor theme="7" tint="0.79998168889431442"/>
        </patternFill>
      </fill>
    </dxf>
    <dxf>
      <font>
        <color theme="1"/>
      </font>
      <numFmt numFmtId="4" formatCode="#,##0.00"/>
      <fill>
        <patternFill>
          <bgColor theme="2" tint="-9.9948118533890809E-2"/>
        </patternFill>
      </fill>
    </dxf>
    <dxf>
      <fill>
        <patternFill>
          <bgColor theme="7" tint="0.79998168889431442"/>
        </patternFill>
      </fill>
    </dxf>
    <dxf>
      <font>
        <color theme="1"/>
      </font>
      <numFmt numFmtId="4" formatCode="#,##0.00"/>
      <fill>
        <patternFill>
          <bgColor theme="2" tint="-9.9948118533890809E-2"/>
        </patternFill>
      </fill>
    </dxf>
    <dxf>
      <fill>
        <patternFill>
          <bgColor theme="7" tint="0.79998168889431442"/>
        </patternFill>
      </fill>
    </dxf>
    <dxf>
      <font>
        <color theme="1"/>
      </font>
      <numFmt numFmtId="4" formatCode="#,##0.00"/>
      <fill>
        <patternFill>
          <bgColor theme="2" tint="-9.9948118533890809E-2"/>
        </patternFill>
      </fill>
    </dxf>
    <dxf>
      <fill>
        <patternFill>
          <bgColor theme="7" tint="0.79998168889431442"/>
        </patternFill>
      </fill>
    </dxf>
    <dxf>
      <font>
        <color theme="1"/>
      </font>
      <numFmt numFmtId="4" formatCode="#,##0.00"/>
      <fill>
        <patternFill>
          <bgColor theme="2" tint="-9.9948118533890809E-2"/>
        </patternFill>
      </fill>
    </dxf>
    <dxf>
      <fill>
        <patternFill>
          <bgColor theme="7" tint="0.79998168889431442"/>
        </patternFill>
      </fill>
    </dxf>
    <dxf>
      <font>
        <color theme="1"/>
      </font>
      <numFmt numFmtId="4" formatCode="#,##0.00"/>
      <fill>
        <patternFill>
          <bgColor theme="2" tint="-9.9948118533890809E-2"/>
        </patternFill>
      </fill>
    </dxf>
    <dxf>
      <fill>
        <patternFill>
          <bgColor theme="7" tint="0.79998168889431442"/>
        </patternFill>
      </fill>
    </dxf>
    <dxf>
      <font>
        <color theme="1"/>
      </font>
      <numFmt numFmtId="4" formatCode="#,##0.00"/>
      <fill>
        <patternFill>
          <bgColor theme="2" tint="-9.9948118533890809E-2"/>
        </patternFill>
      </fill>
    </dxf>
    <dxf>
      <fill>
        <patternFill>
          <bgColor theme="7" tint="0.79998168889431442"/>
        </patternFill>
      </fill>
    </dxf>
    <dxf>
      <font>
        <color theme="1"/>
      </font>
      <numFmt numFmtId="4" formatCode="#,##0.00"/>
      <fill>
        <patternFill>
          <bgColor theme="2" tint="-9.9948118533890809E-2"/>
        </patternFill>
      </fill>
    </dxf>
    <dxf>
      <fill>
        <patternFill>
          <bgColor theme="7" tint="0.79998168889431442"/>
        </patternFill>
      </fill>
    </dxf>
    <dxf>
      <font>
        <color theme="1"/>
      </font>
      <numFmt numFmtId="4" formatCode="#,##0.00"/>
      <fill>
        <patternFill>
          <bgColor theme="2" tint="-9.9948118533890809E-2"/>
        </patternFill>
      </fill>
    </dxf>
    <dxf>
      <fill>
        <patternFill>
          <bgColor theme="7" tint="0.79998168889431442"/>
        </patternFill>
      </fill>
    </dxf>
    <dxf>
      <font>
        <color theme="1"/>
      </font>
      <numFmt numFmtId="4" formatCode="#,##0.00"/>
      <fill>
        <patternFill>
          <bgColor theme="2" tint="-9.9948118533890809E-2"/>
        </patternFill>
      </fill>
    </dxf>
    <dxf>
      <fill>
        <patternFill>
          <bgColor theme="7" tint="0.79998168889431442"/>
        </patternFill>
      </fill>
    </dxf>
    <dxf>
      <font>
        <color theme="1"/>
      </font>
      <numFmt numFmtId="4" formatCode="#,##0.00"/>
      <fill>
        <patternFill>
          <bgColor theme="2" tint="-9.9948118533890809E-2"/>
        </patternFill>
      </fill>
    </dxf>
    <dxf>
      <fill>
        <patternFill>
          <bgColor theme="7" tint="0.79998168889431442"/>
        </patternFill>
      </fill>
    </dxf>
    <dxf>
      <font>
        <color theme="1"/>
      </font>
      <numFmt numFmtId="4" formatCode="#,##0.00"/>
      <fill>
        <patternFill>
          <bgColor theme="2" tint="-9.9948118533890809E-2"/>
        </patternFill>
      </fill>
    </dxf>
    <dxf>
      <fill>
        <patternFill>
          <bgColor theme="7" tint="0.79998168889431442"/>
        </patternFill>
      </fill>
    </dxf>
    <dxf>
      <font>
        <color theme="1"/>
      </font>
      <numFmt numFmtId="4" formatCode="#,##0.00"/>
      <fill>
        <patternFill>
          <bgColor theme="2" tint="-9.9948118533890809E-2"/>
        </patternFill>
      </fill>
    </dxf>
    <dxf>
      <fill>
        <patternFill>
          <bgColor theme="7" tint="0.79998168889431442"/>
        </patternFill>
      </fill>
    </dxf>
    <dxf>
      <font>
        <color theme="1"/>
      </font>
      <numFmt numFmtId="4" formatCode="#,##0.00"/>
      <fill>
        <patternFill>
          <bgColor theme="2" tint="-9.9948118533890809E-2"/>
        </patternFill>
      </fill>
    </dxf>
    <dxf>
      <fill>
        <patternFill>
          <bgColor theme="7" tint="0.79998168889431442"/>
        </patternFill>
      </fill>
    </dxf>
    <dxf>
      <font>
        <color theme="1"/>
      </font>
      <numFmt numFmtId="4" formatCode="#,##0.00"/>
      <fill>
        <patternFill>
          <bgColor theme="2" tint="-9.9948118533890809E-2"/>
        </patternFill>
      </fill>
    </dxf>
    <dxf>
      <fill>
        <patternFill>
          <bgColor theme="7" tint="0.79998168889431442"/>
        </patternFill>
      </fill>
    </dxf>
    <dxf>
      <font>
        <color theme="1"/>
      </font>
      <numFmt numFmtId="4" formatCode="#,##0.00"/>
      <fill>
        <patternFill>
          <bgColor theme="2" tint="-9.9948118533890809E-2"/>
        </patternFill>
      </fill>
    </dxf>
    <dxf>
      <fill>
        <patternFill>
          <bgColor theme="7" tint="0.79998168889431442"/>
        </patternFill>
      </fill>
    </dxf>
    <dxf>
      <font>
        <color theme="1"/>
      </font>
      <numFmt numFmtId="4" formatCode="#,##0.00"/>
      <fill>
        <patternFill>
          <bgColor theme="2" tint="-9.9948118533890809E-2"/>
        </patternFill>
      </fill>
    </dxf>
    <dxf>
      <fill>
        <patternFill>
          <bgColor theme="7" tint="0.79998168889431442"/>
        </patternFill>
      </fill>
    </dxf>
    <dxf>
      <font>
        <color theme="1"/>
      </font>
      <numFmt numFmtId="4" formatCode="#,##0.00"/>
      <fill>
        <patternFill>
          <bgColor theme="2" tint="-9.9948118533890809E-2"/>
        </patternFill>
      </fill>
    </dxf>
    <dxf>
      <fill>
        <patternFill>
          <bgColor theme="7" tint="0.79998168889431442"/>
        </patternFill>
      </fill>
    </dxf>
    <dxf>
      <font>
        <color theme="1"/>
      </font>
      <numFmt numFmtId="4" formatCode="#,##0.00"/>
      <fill>
        <patternFill>
          <bgColor theme="2" tint="-9.9948118533890809E-2"/>
        </patternFill>
      </fill>
    </dxf>
    <dxf>
      <fill>
        <patternFill>
          <bgColor theme="7" tint="0.79998168889431442"/>
        </patternFill>
      </fill>
    </dxf>
    <dxf>
      <font>
        <color theme="1"/>
      </font>
      <numFmt numFmtId="4" formatCode="#,##0.00"/>
      <fill>
        <patternFill>
          <bgColor theme="2" tint="-9.9948118533890809E-2"/>
        </patternFill>
      </fill>
    </dxf>
    <dxf>
      <fill>
        <patternFill>
          <bgColor theme="7" tint="0.79998168889431442"/>
        </patternFill>
      </fill>
    </dxf>
    <dxf>
      <font>
        <color theme="1"/>
      </font>
      <numFmt numFmtId="4" formatCode="#,##0.00"/>
      <fill>
        <patternFill>
          <bgColor theme="2" tint="-9.9948118533890809E-2"/>
        </patternFill>
      </fill>
    </dxf>
    <dxf>
      <fill>
        <patternFill>
          <bgColor theme="7" tint="0.79998168889431442"/>
        </patternFill>
      </fill>
    </dxf>
    <dxf>
      <font>
        <color theme="1"/>
      </font>
      <numFmt numFmtId="4" formatCode="#,##0.00"/>
      <fill>
        <patternFill>
          <bgColor theme="2" tint="-9.9948118533890809E-2"/>
        </patternFill>
      </fill>
    </dxf>
    <dxf>
      <fill>
        <patternFill>
          <bgColor theme="7" tint="0.79998168889431442"/>
        </patternFill>
      </fill>
    </dxf>
    <dxf>
      <font>
        <color theme="1"/>
      </font>
      <numFmt numFmtId="4" formatCode="#,##0.00"/>
      <fill>
        <patternFill>
          <bgColor theme="2" tint="-9.9948118533890809E-2"/>
        </patternFill>
      </fill>
    </dxf>
    <dxf>
      <fill>
        <patternFill>
          <bgColor theme="7" tint="0.79998168889431442"/>
        </patternFill>
      </fill>
    </dxf>
    <dxf>
      <font>
        <color theme="1"/>
      </font>
      <numFmt numFmtId="4" formatCode="#,##0.00"/>
      <fill>
        <patternFill>
          <bgColor theme="2" tint="-9.9948118533890809E-2"/>
        </patternFill>
      </fill>
    </dxf>
    <dxf>
      <fill>
        <patternFill>
          <bgColor theme="7" tint="0.79998168889431442"/>
        </patternFill>
      </fill>
    </dxf>
    <dxf>
      <font>
        <color theme="1"/>
      </font>
      <numFmt numFmtId="4" formatCode="#,##0.00"/>
      <fill>
        <patternFill>
          <bgColor theme="2" tint="-9.9948118533890809E-2"/>
        </patternFill>
      </fill>
    </dxf>
    <dxf>
      <fill>
        <patternFill>
          <bgColor theme="7" tint="0.79998168889431442"/>
        </patternFill>
      </fill>
    </dxf>
    <dxf>
      <font>
        <color theme="1"/>
      </font>
      <numFmt numFmtId="4" formatCode="#,##0.00"/>
      <fill>
        <patternFill>
          <bgColor theme="2" tint="-9.9948118533890809E-2"/>
        </patternFill>
      </fill>
    </dxf>
    <dxf>
      <fill>
        <patternFill>
          <bgColor theme="7" tint="0.79998168889431442"/>
        </patternFill>
      </fill>
    </dxf>
    <dxf>
      <font>
        <color theme="1"/>
      </font>
      <numFmt numFmtId="4" formatCode="#,##0.00"/>
      <fill>
        <patternFill>
          <bgColor theme="2" tint="-9.9948118533890809E-2"/>
        </patternFill>
      </fill>
    </dxf>
    <dxf>
      <fill>
        <patternFill>
          <bgColor theme="7" tint="0.79998168889431442"/>
        </patternFill>
      </fill>
    </dxf>
    <dxf>
      <font>
        <color theme="1"/>
      </font>
      <numFmt numFmtId="4" formatCode="#,##0.00"/>
      <fill>
        <patternFill>
          <bgColor theme="2" tint="-9.9948118533890809E-2"/>
        </patternFill>
      </fill>
    </dxf>
    <dxf>
      <fill>
        <patternFill>
          <bgColor theme="7" tint="0.79998168889431442"/>
        </patternFill>
      </fill>
    </dxf>
    <dxf>
      <font>
        <color theme="1"/>
      </font>
      <numFmt numFmtId="4" formatCode="#,##0.00"/>
      <fill>
        <patternFill>
          <bgColor theme="2" tint="-9.9948118533890809E-2"/>
        </patternFill>
      </fill>
    </dxf>
    <dxf>
      <fill>
        <patternFill>
          <bgColor theme="7" tint="0.79998168889431442"/>
        </patternFill>
      </fill>
    </dxf>
    <dxf>
      <font>
        <color theme="1"/>
      </font>
      <numFmt numFmtId="4" formatCode="#,##0.00"/>
      <fill>
        <patternFill>
          <bgColor theme="2" tint="-9.9948118533890809E-2"/>
        </patternFill>
      </fill>
    </dxf>
    <dxf>
      <fill>
        <patternFill>
          <bgColor theme="7" tint="0.79998168889431442"/>
        </patternFill>
      </fill>
    </dxf>
    <dxf>
      <font>
        <color theme="1"/>
      </font>
      <numFmt numFmtId="4" formatCode="#,##0.00"/>
      <fill>
        <patternFill>
          <bgColor theme="2" tint="-9.9948118533890809E-2"/>
        </patternFill>
      </fill>
    </dxf>
    <dxf>
      <fill>
        <patternFill>
          <bgColor theme="7" tint="0.79998168889431442"/>
        </patternFill>
      </fill>
    </dxf>
    <dxf>
      <font>
        <color theme="1"/>
      </font>
      <numFmt numFmtId="4" formatCode="#,##0.00"/>
      <fill>
        <patternFill>
          <bgColor theme="2" tint="-9.9948118533890809E-2"/>
        </patternFill>
      </fill>
    </dxf>
    <dxf>
      <fill>
        <patternFill>
          <bgColor theme="7" tint="0.79998168889431442"/>
        </patternFill>
      </fill>
    </dxf>
    <dxf>
      <font>
        <color theme="1"/>
      </font>
      <numFmt numFmtId="4" formatCode="#,##0.00"/>
      <fill>
        <patternFill>
          <bgColor theme="2" tint="-9.9948118533890809E-2"/>
        </patternFill>
      </fill>
    </dxf>
    <dxf>
      <fill>
        <patternFill>
          <bgColor theme="7" tint="0.79998168889431442"/>
        </patternFill>
      </fill>
    </dxf>
    <dxf>
      <font>
        <color theme="1"/>
      </font>
      <numFmt numFmtId="4" formatCode="#,##0.00"/>
      <fill>
        <patternFill>
          <bgColor theme="2" tint="-9.9948118533890809E-2"/>
        </patternFill>
      </fill>
    </dxf>
    <dxf>
      <fill>
        <patternFill>
          <bgColor theme="7" tint="0.79998168889431442"/>
        </patternFill>
      </fill>
    </dxf>
    <dxf>
      <font>
        <color theme="1"/>
      </font>
      <numFmt numFmtId="4" formatCode="#,##0.00"/>
      <fill>
        <patternFill>
          <bgColor theme="2" tint="-9.9948118533890809E-2"/>
        </patternFill>
      </fill>
    </dxf>
    <dxf>
      <fill>
        <patternFill>
          <bgColor theme="7" tint="0.79998168889431442"/>
        </patternFill>
      </fill>
    </dxf>
    <dxf>
      <font>
        <color theme="1"/>
      </font>
      <numFmt numFmtId="4" formatCode="#,##0.00"/>
      <fill>
        <patternFill>
          <bgColor theme="2" tint="-9.9948118533890809E-2"/>
        </patternFill>
      </fill>
    </dxf>
    <dxf>
      <fill>
        <patternFill>
          <bgColor theme="7" tint="0.79998168889431442"/>
        </patternFill>
      </fill>
    </dxf>
    <dxf>
      <font>
        <color theme="1"/>
      </font>
      <numFmt numFmtId="4" formatCode="#,##0.00"/>
      <fill>
        <patternFill>
          <bgColor theme="2" tint="-9.9948118533890809E-2"/>
        </patternFill>
      </fill>
    </dxf>
    <dxf>
      <fill>
        <patternFill>
          <bgColor theme="7" tint="0.79998168889431442"/>
        </patternFill>
      </fill>
    </dxf>
    <dxf>
      <font>
        <color theme="1"/>
      </font>
      <numFmt numFmtId="4" formatCode="#,##0.00"/>
      <fill>
        <patternFill>
          <bgColor theme="2" tint="-9.9948118533890809E-2"/>
        </patternFill>
      </fill>
    </dxf>
    <dxf>
      <fill>
        <patternFill>
          <bgColor theme="7" tint="0.79998168889431442"/>
        </patternFill>
      </fill>
    </dxf>
    <dxf>
      <font>
        <color theme="1"/>
      </font>
      <numFmt numFmtId="4" formatCode="#,##0.00"/>
      <fill>
        <patternFill>
          <bgColor theme="2" tint="-9.9948118533890809E-2"/>
        </patternFill>
      </fill>
    </dxf>
    <dxf>
      <fill>
        <patternFill>
          <bgColor theme="7" tint="0.79998168889431442"/>
        </patternFill>
      </fill>
    </dxf>
    <dxf>
      <font>
        <color theme="1"/>
      </font>
      <numFmt numFmtId="4" formatCode="#,##0.00"/>
      <fill>
        <patternFill>
          <bgColor theme="2" tint="-9.9948118533890809E-2"/>
        </patternFill>
      </fill>
    </dxf>
    <dxf>
      <fill>
        <patternFill>
          <bgColor theme="7" tint="0.79998168889431442"/>
        </patternFill>
      </fill>
    </dxf>
    <dxf>
      <font>
        <color theme="1"/>
      </font>
      <numFmt numFmtId="4" formatCode="#,##0.00"/>
      <fill>
        <patternFill>
          <bgColor theme="2" tint="-9.9948118533890809E-2"/>
        </patternFill>
      </fill>
    </dxf>
    <dxf>
      <fill>
        <patternFill>
          <bgColor theme="7" tint="0.79998168889431442"/>
        </patternFill>
      </fill>
    </dxf>
    <dxf>
      <font>
        <color theme="1"/>
      </font>
      <numFmt numFmtId="4" formatCode="#,##0.00"/>
      <fill>
        <patternFill>
          <bgColor theme="2" tint="-9.9948118533890809E-2"/>
        </patternFill>
      </fill>
    </dxf>
    <dxf>
      <fill>
        <patternFill>
          <bgColor theme="7" tint="0.79998168889431442"/>
        </patternFill>
      </fill>
    </dxf>
    <dxf>
      <font>
        <color theme="1"/>
      </font>
      <numFmt numFmtId="4" formatCode="#,##0.00"/>
      <fill>
        <patternFill>
          <bgColor theme="2" tint="-9.9948118533890809E-2"/>
        </patternFill>
      </fill>
    </dxf>
    <dxf>
      <fill>
        <patternFill>
          <bgColor theme="7" tint="0.79998168889431442"/>
        </patternFill>
      </fill>
    </dxf>
    <dxf>
      <font>
        <color theme="1"/>
      </font>
      <numFmt numFmtId="4" formatCode="#,##0.00"/>
      <fill>
        <patternFill>
          <bgColor theme="2" tint="-9.9948118533890809E-2"/>
        </patternFill>
      </fill>
    </dxf>
    <dxf>
      <fill>
        <patternFill>
          <bgColor theme="7" tint="0.79998168889431442"/>
        </patternFill>
      </fill>
    </dxf>
    <dxf>
      <font>
        <color theme="1"/>
      </font>
      <numFmt numFmtId="4" formatCode="#,##0.00"/>
      <fill>
        <patternFill>
          <bgColor theme="2" tint="-9.9948118533890809E-2"/>
        </patternFill>
      </fill>
    </dxf>
    <dxf>
      <fill>
        <patternFill>
          <bgColor theme="7" tint="0.79998168889431442"/>
        </patternFill>
      </fill>
    </dxf>
    <dxf>
      <font>
        <color theme="1"/>
      </font>
      <numFmt numFmtId="4" formatCode="#,##0.00"/>
      <fill>
        <patternFill>
          <bgColor theme="2" tint="-9.9948118533890809E-2"/>
        </patternFill>
      </fill>
    </dxf>
    <dxf>
      <fill>
        <patternFill>
          <bgColor theme="7" tint="0.79998168889431442"/>
        </patternFill>
      </fill>
    </dxf>
    <dxf>
      <font>
        <color theme="1"/>
      </font>
      <numFmt numFmtId="4" formatCode="#,##0.00"/>
      <fill>
        <patternFill>
          <bgColor theme="2" tint="-9.9948118533890809E-2"/>
        </patternFill>
      </fill>
    </dxf>
    <dxf>
      <fill>
        <patternFill>
          <bgColor theme="7" tint="0.79998168889431442"/>
        </patternFill>
      </fill>
    </dxf>
    <dxf>
      <font>
        <color theme="1"/>
      </font>
      <numFmt numFmtId="4" formatCode="#,##0.00"/>
      <fill>
        <patternFill>
          <bgColor theme="2" tint="-9.9948118533890809E-2"/>
        </patternFill>
      </fill>
    </dxf>
    <dxf>
      <fill>
        <patternFill>
          <bgColor theme="7" tint="0.79998168889431442"/>
        </patternFill>
      </fill>
    </dxf>
    <dxf>
      <font>
        <color theme="1"/>
      </font>
      <numFmt numFmtId="4" formatCode="#,##0.00"/>
      <fill>
        <patternFill>
          <bgColor theme="2" tint="-9.9948118533890809E-2"/>
        </patternFill>
      </fill>
    </dxf>
    <dxf>
      <fill>
        <patternFill>
          <bgColor theme="7" tint="0.79998168889431442"/>
        </patternFill>
      </fill>
    </dxf>
    <dxf>
      <font>
        <color theme="1"/>
      </font>
      <numFmt numFmtId="4" formatCode="#,##0.00"/>
      <fill>
        <patternFill>
          <bgColor theme="2" tint="-9.9948118533890809E-2"/>
        </patternFill>
      </fill>
    </dxf>
    <dxf>
      <fill>
        <patternFill>
          <bgColor theme="7" tint="0.79998168889431442"/>
        </patternFill>
      </fill>
    </dxf>
    <dxf>
      <font>
        <color theme="1"/>
      </font>
      <numFmt numFmtId="4" formatCode="#,##0.00"/>
      <fill>
        <patternFill>
          <bgColor theme="2" tint="-9.9948118533890809E-2"/>
        </patternFill>
      </fill>
    </dxf>
    <dxf>
      <font>
        <color auto="1"/>
      </font>
      <numFmt numFmtId="7" formatCode="#,##0.00_);\(#,##0.00\)"/>
      <fill>
        <patternFill>
          <bgColor theme="7" tint="0.79998168889431442"/>
        </patternFill>
      </fill>
    </dxf>
    <dxf>
      <fill>
        <patternFill>
          <bgColor theme="7" tint="0.79998168889431442"/>
        </patternFill>
      </fill>
    </dxf>
    <dxf>
      <font>
        <color auto="1"/>
      </font>
      <numFmt numFmtId="7" formatCode="#,##0.00_);\(#,##0.00\)"/>
      <fill>
        <patternFill>
          <bgColor theme="7" tint="0.79998168889431442"/>
        </patternFill>
      </fill>
    </dxf>
    <dxf>
      <font>
        <color theme="1"/>
      </font>
      <numFmt numFmtId="4" formatCode="#,##0.00"/>
      <fill>
        <patternFill>
          <bgColor theme="2" tint="-9.9948118533890809E-2"/>
        </patternFill>
      </fill>
    </dxf>
    <dxf>
      <font>
        <color auto="1"/>
      </font>
      <numFmt numFmtId="7" formatCode="#,##0.00_);\(#,##0.00\)"/>
      <fill>
        <patternFill>
          <bgColor theme="7" tint="0.79998168889431442"/>
        </patternFill>
      </fill>
    </dxf>
    <dxf>
      <fill>
        <patternFill>
          <bgColor theme="7" tint="0.79998168889431442"/>
        </patternFill>
      </fill>
    </dxf>
    <dxf>
      <font>
        <color auto="1"/>
      </font>
      <numFmt numFmtId="7" formatCode="#,##0.00_);\(#,##0.00\)"/>
      <fill>
        <patternFill>
          <bgColor theme="7" tint="0.79998168889431442"/>
        </patternFill>
      </fill>
    </dxf>
    <dxf>
      <font>
        <color theme="1"/>
      </font>
      <numFmt numFmtId="4" formatCode="#,##0.00"/>
      <fill>
        <patternFill>
          <bgColor theme="2" tint="-9.9948118533890809E-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patternType="solid">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ont>
        <color theme="1"/>
      </font>
      <fill>
        <patternFill patternType="solid">
          <bgColor theme="0"/>
        </patternFill>
      </fill>
    </dxf>
    <dxf>
      <fill>
        <patternFill>
          <bgColor theme="7" tint="0.79998168889431442"/>
        </patternFill>
      </fill>
    </dxf>
    <dxf>
      <font>
        <b/>
        <i val="0"/>
        <color rgb="FFC00000"/>
      </font>
      <fill>
        <patternFill patternType="solid">
          <bgColor theme="7" tint="0.79998168889431442"/>
        </patternFill>
      </fill>
      <border>
        <left style="thin">
          <color auto="1"/>
        </left>
        <right style="thin">
          <color auto="1"/>
        </right>
        <top style="thin">
          <color auto="1"/>
        </top>
        <bottom style="thin">
          <color auto="1"/>
        </bottom>
      </border>
    </dxf>
    <dxf>
      <font>
        <b/>
        <i val="0"/>
        <color rgb="FFC00000"/>
      </font>
      <fill>
        <patternFill patternType="solid">
          <bgColor theme="7" tint="0.79998168889431442"/>
        </patternFill>
      </fill>
      <border>
        <left style="thin">
          <color auto="1"/>
        </left>
        <right style="thin">
          <color auto="1"/>
        </right>
        <top style="thin">
          <color auto="1"/>
        </top>
        <bottom style="thin">
          <color auto="1"/>
        </bottom>
      </border>
    </dxf>
    <dxf>
      <font>
        <b/>
        <i val="0"/>
        <color rgb="FFC00000"/>
      </font>
      <fill>
        <patternFill patternType="solid">
          <bgColor theme="7" tint="0.79998168889431442"/>
        </patternFill>
      </fill>
      <border>
        <left style="thin">
          <color auto="1"/>
        </left>
        <right style="thin">
          <color auto="1"/>
        </right>
        <top style="thin">
          <color auto="1"/>
        </top>
        <bottom style="thin">
          <color auto="1"/>
        </bottom>
      </border>
    </dxf>
    <dxf>
      <font>
        <b/>
        <i val="0"/>
        <color rgb="FFC00000"/>
      </font>
      <fill>
        <patternFill patternType="solid">
          <bgColor theme="7" tint="0.79998168889431442"/>
        </patternFill>
      </fill>
      <border>
        <left style="thin">
          <color auto="1"/>
        </left>
        <right style="thin">
          <color auto="1"/>
        </right>
        <top style="thin">
          <color auto="1"/>
        </top>
        <bottom style="thin">
          <color auto="1"/>
        </bottom>
      </border>
    </dxf>
    <dxf>
      <font>
        <b/>
        <i val="0"/>
        <color rgb="FFC00000"/>
      </font>
      <fill>
        <patternFill patternType="solid">
          <bgColor theme="7" tint="0.79998168889431442"/>
        </patternFill>
      </fill>
      <border>
        <left style="thin">
          <color auto="1"/>
        </left>
        <right style="thin">
          <color auto="1"/>
        </right>
        <top style="thin">
          <color auto="1"/>
        </top>
        <bottom style="thin">
          <color auto="1"/>
        </bottom>
      </border>
    </dxf>
    <dxf>
      <font>
        <b/>
        <i val="0"/>
        <color rgb="FFC00000"/>
      </font>
      <fill>
        <patternFill patternType="solid">
          <bgColor theme="7" tint="0.79998168889431442"/>
        </patternFill>
      </fill>
      <border>
        <left style="thin">
          <color auto="1"/>
        </left>
        <right style="thin">
          <color auto="1"/>
        </right>
        <top style="thin">
          <color auto="1"/>
        </top>
        <bottom style="thin">
          <color auto="1"/>
        </bottom>
      </border>
    </dxf>
    <dxf>
      <font>
        <b/>
        <i val="0"/>
        <color rgb="FFC00000"/>
      </font>
      <fill>
        <patternFill patternType="solid">
          <bgColor theme="7" tint="0.79998168889431442"/>
        </patternFill>
      </fill>
      <border>
        <left style="thin">
          <color auto="1"/>
        </left>
        <right style="thin">
          <color auto="1"/>
        </right>
        <top style="thin">
          <color auto="1"/>
        </top>
        <bottom style="thin">
          <color auto="1"/>
        </bottom>
      </border>
    </dxf>
    <dxf>
      <font>
        <b/>
        <i val="0"/>
        <color rgb="FFC00000"/>
      </font>
      <fill>
        <patternFill patternType="solid">
          <bgColor theme="7" tint="0.79998168889431442"/>
        </patternFill>
      </fill>
      <border>
        <left style="thin">
          <color auto="1"/>
        </left>
        <right style="thin">
          <color auto="1"/>
        </right>
        <top style="thin">
          <color auto="1"/>
        </top>
        <bottom style="thin">
          <color auto="1"/>
        </bottom>
      </border>
    </dxf>
    <dxf>
      <font>
        <b/>
        <i val="0"/>
        <color rgb="FFC00000"/>
      </font>
      <fill>
        <patternFill patternType="solid">
          <bgColor theme="7" tint="0.79998168889431442"/>
        </patternFill>
      </fill>
      <border>
        <left style="thin">
          <color auto="1"/>
        </left>
        <right style="thin">
          <color auto="1"/>
        </right>
        <top style="thin">
          <color auto="1"/>
        </top>
        <bottom style="thin">
          <color auto="1"/>
        </bottom>
      </border>
    </dxf>
    <dxf>
      <font>
        <b/>
        <i val="0"/>
        <color rgb="FFC00000"/>
      </font>
      <fill>
        <patternFill patternType="solid">
          <bgColor theme="7" tint="0.79998168889431442"/>
        </patternFill>
      </fill>
      <border>
        <left style="thin">
          <color auto="1"/>
        </left>
        <right style="thin">
          <color auto="1"/>
        </right>
        <top style="thin">
          <color auto="1"/>
        </top>
        <bottom style="thin">
          <color auto="1"/>
        </bottom>
      </border>
    </dxf>
    <dxf>
      <font>
        <b/>
        <i val="0"/>
        <color rgb="FFC00000"/>
      </font>
      <fill>
        <patternFill patternType="solid">
          <bgColor theme="7" tint="0.79998168889431442"/>
        </patternFill>
      </fill>
      <border>
        <left style="thin">
          <color auto="1"/>
        </left>
        <right style="thin">
          <color auto="1"/>
        </right>
        <top style="thin">
          <color auto="1"/>
        </top>
        <bottom style="thin">
          <color auto="1"/>
        </bottom>
      </border>
    </dxf>
    <dxf>
      <font>
        <b/>
        <i val="0"/>
        <color rgb="FFC00000"/>
      </font>
      <fill>
        <patternFill patternType="solid">
          <bgColor theme="7" tint="0.79998168889431442"/>
        </patternFill>
      </fill>
      <border>
        <left style="thin">
          <color auto="1"/>
        </left>
        <right style="thin">
          <color auto="1"/>
        </right>
        <top style="thin">
          <color auto="1"/>
        </top>
        <bottom style="thin">
          <color auto="1"/>
        </bottom>
      </border>
    </dxf>
    <dxf>
      <font>
        <b/>
        <i val="0"/>
        <color rgb="FFC00000"/>
      </font>
      <fill>
        <patternFill patternType="solid">
          <bgColor theme="7" tint="0.79998168889431442"/>
        </patternFill>
      </fill>
      <border>
        <left style="thin">
          <color auto="1"/>
        </left>
        <right style="thin">
          <color auto="1"/>
        </right>
        <top style="thin">
          <color auto="1"/>
        </top>
        <bottom style="thin">
          <color auto="1"/>
        </bottom>
      </border>
    </dxf>
    <dxf>
      <font>
        <b/>
        <i val="0"/>
        <color rgb="FFC00000"/>
      </font>
      <fill>
        <patternFill patternType="solid">
          <bgColor theme="7" tint="0.79998168889431442"/>
        </patternFill>
      </fill>
      <border>
        <left style="thin">
          <color auto="1"/>
        </left>
        <right style="thin">
          <color auto="1"/>
        </right>
        <top style="thin">
          <color auto="1"/>
        </top>
        <bottom style="thin">
          <color auto="1"/>
        </bottom>
      </border>
    </dxf>
    <dxf>
      <font>
        <b/>
        <i val="0"/>
        <color rgb="FFC00000"/>
      </font>
      <fill>
        <patternFill patternType="solid">
          <bgColor theme="7" tint="0.79998168889431442"/>
        </patternFill>
      </fill>
      <border>
        <left style="thin">
          <color auto="1"/>
        </left>
        <right style="thin">
          <color auto="1"/>
        </right>
        <top style="thin">
          <color auto="1"/>
        </top>
        <bottom style="thin">
          <color auto="1"/>
        </bottom>
      </border>
    </dxf>
    <dxf>
      <font>
        <b/>
        <i val="0"/>
        <color rgb="FFC00000"/>
      </font>
      <fill>
        <patternFill patternType="solid">
          <bgColor theme="7" tint="0.79998168889431442"/>
        </patternFill>
      </fill>
      <border>
        <left style="thin">
          <color auto="1"/>
        </left>
        <right style="thin">
          <color auto="1"/>
        </right>
        <top style="thin">
          <color auto="1"/>
        </top>
        <bottom style="thin">
          <color auto="1"/>
        </bottom>
      </border>
    </dxf>
    <dxf>
      <font>
        <b/>
        <i val="0"/>
        <color rgb="FFC00000"/>
      </font>
      <fill>
        <patternFill patternType="solid">
          <bgColor theme="7" tint="0.79998168889431442"/>
        </patternFill>
      </fill>
      <border>
        <left style="thin">
          <color auto="1"/>
        </left>
        <right style="thin">
          <color auto="1"/>
        </right>
        <top style="thin">
          <color auto="1"/>
        </top>
        <bottom style="thin">
          <color auto="1"/>
        </bottom>
      </border>
    </dxf>
    <dxf>
      <font>
        <b/>
        <i val="0"/>
        <color rgb="FFC00000"/>
      </font>
      <fill>
        <patternFill patternType="solid">
          <bgColor theme="7" tint="0.79998168889431442"/>
        </patternFill>
      </fill>
      <border>
        <left style="thin">
          <color auto="1"/>
        </left>
        <right style="thin">
          <color auto="1"/>
        </right>
        <top style="thin">
          <color auto="1"/>
        </top>
        <bottom style="thin">
          <color auto="1"/>
        </bottom>
      </border>
    </dxf>
    <dxf>
      <font>
        <b/>
        <i val="0"/>
        <color rgb="FFC00000"/>
      </font>
      <fill>
        <patternFill patternType="solid">
          <bgColor theme="7" tint="0.79998168889431442"/>
        </patternFill>
      </fill>
      <border>
        <left style="thin">
          <color auto="1"/>
        </left>
        <right style="thin">
          <color auto="1"/>
        </right>
        <top style="thin">
          <color auto="1"/>
        </top>
        <bottom style="thin">
          <color auto="1"/>
        </bottom>
      </border>
    </dxf>
    <dxf>
      <fill>
        <patternFill>
          <bgColor theme="7" tint="0.79998168889431442"/>
        </patternFill>
      </fill>
    </dxf>
    <dxf>
      <font>
        <b/>
        <i val="0"/>
        <color rgb="FFC00000"/>
      </font>
      <fill>
        <patternFill patternType="solid">
          <bgColor theme="7" tint="0.79998168889431442"/>
        </patternFill>
      </fill>
      <border>
        <left style="thin">
          <color auto="1"/>
        </left>
        <right style="thin">
          <color auto="1"/>
        </right>
        <top style="thin">
          <color auto="1"/>
        </top>
        <bottom style="thin">
          <color auto="1"/>
        </bottom>
      </border>
    </dxf>
    <dxf>
      <font>
        <b/>
        <i val="0"/>
        <color rgb="FFC00000"/>
      </font>
      <fill>
        <patternFill patternType="solid">
          <bgColor theme="7" tint="0.79998168889431442"/>
        </patternFill>
      </fill>
      <border>
        <left style="thin">
          <color auto="1"/>
        </left>
        <right style="thin">
          <color auto="1"/>
        </right>
        <top style="thin">
          <color auto="1"/>
        </top>
        <bottom style="thin">
          <color auto="1"/>
        </bottom>
      </border>
    </dxf>
    <dxf>
      <font>
        <b/>
        <i val="0"/>
        <color rgb="FFC00000"/>
      </font>
      <fill>
        <patternFill patternType="solid">
          <bgColor theme="7" tint="0.79998168889431442"/>
        </patternFill>
      </fill>
      <border>
        <left style="thin">
          <color auto="1"/>
        </left>
        <right style="thin">
          <color auto="1"/>
        </right>
        <top style="thin">
          <color auto="1"/>
        </top>
        <bottom style="thin">
          <color auto="1"/>
        </bottom>
      </border>
    </dxf>
    <dxf>
      <font>
        <b/>
        <i val="0"/>
        <color rgb="FFFF0000"/>
      </font>
    </dxf>
  </dxfs>
  <tableStyles count="0" defaultTableStyle="TableStyleMedium2" defaultPivotStyle="PivotStyleLight16"/>
  <colors>
    <mruColors>
      <color rgb="FF003399"/>
      <color rgb="FFFFFF99"/>
      <color rgb="FFFF9999"/>
      <color rgb="FFFFFFCC"/>
      <color rgb="FF2CF45C"/>
      <color rgb="FFCCFFFF"/>
      <color rgb="FF00FFFF"/>
      <color rgb="FF33CCFF"/>
      <color rgb="FF99FFCC"/>
      <color rgb="FFAA72D4"/>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externalLink" Target="externalLinks/externalLink1.xml"/><Relationship Id="rId1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sharedStrings" Target="sharedStrings.xml"/><Relationship Id="rId20"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image" Target="../media/image3.jpeg"/><Relationship Id="rId1" Type="http://schemas.openxmlformats.org/officeDocument/2006/relationships/image" Target="../media/image2.jpeg"/></Relationships>
</file>

<file path=xl/drawings/drawing1.xml><?xml version="1.0" encoding="utf-8"?>
<xdr:wsDr xmlns:xdr="http://schemas.openxmlformats.org/drawingml/2006/spreadsheetDrawing" xmlns:a="http://schemas.openxmlformats.org/drawingml/2006/main">
  <xdr:twoCellAnchor editAs="oneCell">
    <xdr:from>
      <xdr:col>2</xdr:col>
      <xdr:colOff>9525</xdr:colOff>
      <xdr:row>4</xdr:row>
      <xdr:rowOff>57150</xdr:rowOff>
    </xdr:from>
    <xdr:to>
      <xdr:col>8</xdr:col>
      <xdr:colOff>380496</xdr:colOff>
      <xdr:row>40</xdr:row>
      <xdr:rowOff>37245</xdr:rowOff>
    </xdr:to>
    <xdr:pic>
      <xdr:nvPicPr>
        <xdr:cNvPr id="6" name="Picture 5">
          <a:extLst>
            <a:ext uri="{FF2B5EF4-FFF2-40B4-BE49-F238E27FC236}">
              <a16:creationId xmlns:a16="http://schemas.microsoft.com/office/drawing/2014/main" id="{7ADCB073-21D7-4AAD-B6D1-2DF99DCED7B2}"/>
            </a:ext>
          </a:extLst>
        </xdr:cNvPr>
        <xdr:cNvPicPr>
          <a:picLocks noChangeAspect="1"/>
        </xdr:cNvPicPr>
      </xdr:nvPicPr>
      <xdr:blipFill>
        <a:blip xmlns:r="http://schemas.openxmlformats.org/officeDocument/2006/relationships" r:embed="rId1"/>
        <a:stretch>
          <a:fillRect/>
        </a:stretch>
      </xdr:blipFill>
      <xdr:spPr>
        <a:xfrm>
          <a:off x="885825" y="2695575"/>
          <a:ext cx="4028571" cy="6838095"/>
        </a:xfrm>
        <a:prstGeom prst="rect">
          <a:avLst/>
        </a:prstGeom>
        <a:ln w="12700">
          <a:solidFill>
            <a:schemeClr val="tx1"/>
          </a:solidFill>
        </a:ln>
      </xdr:spPr>
    </xdr:pic>
    <xdr:clientData/>
  </xdr:twoCellAnchor>
  <xdr:twoCellAnchor>
    <xdr:from>
      <xdr:col>3</xdr:col>
      <xdr:colOff>485775</xdr:colOff>
      <xdr:row>17</xdr:row>
      <xdr:rowOff>1</xdr:rowOff>
    </xdr:from>
    <xdr:to>
      <xdr:col>8</xdr:col>
      <xdr:colOff>361950</xdr:colOff>
      <xdr:row>22</xdr:row>
      <xdr:rowOff>76201</xdr:rowOff>
    </xdr:to>
    <xdr:sp macro="" textlink="">
      <xdr:nvSpPr>
        <xdr:cNvPr id="7" name="Oval 6">
          <a:extLst>
            <a:ext uri="{FF2B5EF4-FFF2-40B4-BE49-F238E27FC236}">
              <a16:creationId xmlns:a16="http://schemas.microsoft.com/office/drawing/2014/main" id="{6CF1A230-FCEE-46D2-980D-2F4A0A3A2EAA}"/>
            </a:ext>
          </a:extLst>
        </xdr:cNvPr>
        <xdr:cNvSpPr/>
      </xdr:nvSpPr>
      <xdr:spPr>
        <a:xfrm>
          <a:off x="1971675" y="5114926"/>
          <a:ext cx="2924175" cy="1028700"/>
        </a:xfrm>
        <a:prstGeom prst="ellipse">
          <a:avLst/>
        </a:prstGeom>
        <a:no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wsDr>
</file>

<file path=xl/drawings/drawing2.xml><?xml version="1.0" encoding="utf-8"?>
<xdr:wsDr xmlns:xdr="http://schemas.openxmlformats.org/drawingml/2006/spreadsheetDrawing" xmlns:a="http://schemas.openxmlformats.org/drawingml/2006/main">
  <xdr:twoCellAnchor editAs="oneCell">
    <xdr:from>
      <xdr:col>2</xdr:col>
      <xdr:colOff>257176</xdr:colOff>
      <xdr:row>3</xdr:row>
      <xdr:rowOff>123825</xdr:rowOff>
    </xdr:from>
    <xdr:to>
      <xdr:col>4</xdr:col>
      <xdr:colOff>363856</xdr:colOff>
      <xdr:row>3</xdr:row>
      <xdr:rowOff>855706</xdr:rowOff>
    </xdr:to>
    <xdr:pic>
      <xdr:nvPicPr>
        <xdr:cNvPr id="2" name="Picture 1">
          <a:extLst>
            <a:ext uri="{FF2B5EF4-FFF2-40B4-BE49-F238E27FC236}">
              <a16:creationId xmlns:a16="http://schemas.microsoft.com/office/drawing/2014/main" id="{05A84694-4ECE-4E9C-BAFE-4FE296CBB21A}"/>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581151" y="809625"/>
          <a:ext cx="1543050" cy="745216"/>
        </a:xfrm>
        <a:prstGeom prst="rect">
          <a:avLst/>
        </a:prstGeom>
      </xdr:spPr>
    </xdr:pic>
    <xdr:clientData/>
  </xdr:twoCellAnchor>
  <xdr:twoCellAnchor editAs="oneCell">
    <xdr:from>
      <xdr:col>4</xdr:col>
      <xdr:colOff>485775</xdr:colOff>
      <xdr:row>3</xdr:row>
      <xdr:rowOff>19050</xdr:rowOff>
    </xdr:from>
    <xdr:to>
      <xdr:col>6</xdr:col>
      <xdr:colOff>59056</xdr:colOff>
      <xdr:row>3</xdr:row>
      <xdr:rowOff>933450</xdr:rowOff>
    </xdr:to>
    <xdr:pic>
      <xdr:nvPicPr>
        <xdr:cNvPr id="3" name="Picture 2">
          <a:extLst>
            <a:ext uri="{FF2B5EF4-FFF2-40B4-BE49-F238E27FC236}">
              <a16:creationId xmlns:a16="http://schemas.microsoft.com/office/drawing/2014/main" id="{0C858638-34AA-4F3C-907A-30C3E72DC28F}"/>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3238500" y="704850"/>
          <a:ext cx="1009651" cy="904875"/>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xdr:from>
      <xdr:col>3</xdr:col>
      <xdr:colOff>66675</xdr:colOff>
      <xdr:row>20</xdr:row>
      <xdr:rowOff>76200</xdr:rowOff>
    </xdr:from>
    <xdr:to>
      <xdr:col>3</xdr:col>
      <xdr:colOff>114300</xdr:colOff>
      <xdr:row>24</xdr:row>
      <xdr:rowOff>140969</xdr:rowOff>
    </xdr:to>
    <xdr:grpSp>
      <xdr:nvGrpSpPr>
        <xdr:cNvPr id="6" name="Group 5">
          <a:extLst>
            <a:ext uri="{FF2B5EF4-FFF2-40B4-BE49-F238E27FC236}">
              <a16:creationId xmlns:a16="http://schemas.microsoft.com/office/drawing/2014/main" id="{00000000-0008-0000-0100-000006000000}"/>
            </a:ext>
          </a:extLst>
        </xdr:cNvPr>
        <xdr:cNvGrpSpPr/>
      </xdr:nvGrpSpPr>
      <xdr:grpSpPr>
        <a:xfrm>
          <a:off x="790575" y="5153025"/>
          <a:ext cx="47625" cy="598169"/>
          <a:chOff x="685800" y="4762500"/>
          <a:chExt cx="47625" cy="598169"/>
        </a:xfrm>
      </xdr:grpSpPr>
      <xdr:sp macro="" textlink="">
        <xdr:nvSpPr>
          <xdr:cNvPr id="4" name="Oval 3">
            <a:extLst>
              <a:ext uri="{FF2B5EF4-FFF2-40B4-BE49-F238E27FC236}">
                <a16:creationId xmlns:a16="http://schemas.microsoft.com/office/drawing/2014/main" id="{00000000-0008-0000-0100-000004000000}"/>
              </a:ext>
            </a:extLst>
          </xdr:cNvPr>
          <xdr:cNvSpPr/>
        </xdr:nvSpPr>
        <xdr:spPr>
          <a:xfrm>
            <a:off x="685800" y="5029200"/>
            <a:ext cx="47625" cy="45719"/>
          </a:xfrm>
          <a:prstGeom prst="ellipse">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p>
        </xdr:txBody>
      </xdr:sp>
      <xdr:grpSp>
        <xdr:nvGrpSpPr>
          <xdr:cNvPr id="3" name="Group 2">
            <a:extLst>
              <a:ext uri="{FF2B5EF4-FFF2-40B4-BE49-F238E27FC236}">
                <a16:creationId xmlns:a16="http://schemas.microsoft.com/office/drawing/2014/main" id="{00000000-0008-0000-0100-000003000000}"/>
              </a:ext>
            </a:extLst>
          </xdr:cNvPr>
          <xdr:cNvGrpSpPr/>
        </xdr:nvGrpSpPr>
        <xdr:grpSpPr>
          <a:xfrm>
            <a:off x="685800" y="4762500"/>
            <a:ext cx="47625" cy="598169"/>
            <a:chOff x="685800" y="4762500"/>
            <a:chExt cx="47625" cy="598169"/>
          </a:xfrm>
        </xdr:grpSpPr>
        <xdr:sp macro="" textlink="">
          <xdr:nvSpPr>
            <xdr:cNvPr id="2" name="Oval 1">
              <a:extLst>
                <a:ext uri="{FF2B5EF4-FFF2-40B4-BE49-F238E27FC236}">
                  <a16:creationId xmlns:a16="http://schemas.microsoft.com/office/drawing/2014/main" id="{00000000-0008-0000-0100-000002000000}"/>
                </a:ext>
              </a:extLst>
            </xdr:cNvPr>
            <xdr:cNvSpPr/>
          </xdr:nvSpPr>
          <xdr:spPr>
            <a:xfrm>
              <a:off x="685800" y="4762500"/>
              <a:ext cx="47625" cy="45719"/>
            </a:xfrm>
            <a:prstGeom prst="ellipse">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p>
          </xdr:txBody>
        </xdr:sp>
        <xdr:sp macro="" textlink="">
          <xdr:nvSpPr>
            <xdr:cNvPr id="5" name="Oval 4">
              <a:extLst>
                <a:ext uri="{FF2B5EF4-FFF2-40B4-BE49-F238E27FC236}">
                  <a16:creationId xmlns:a16="http://schemas.microsoft.com/office/drawing/2014/main" id="{00000000-0008-0000-0100-000005000000}"/>
                </a:ext>
              </a:extLst>
            </xdr:cNvPr>
            <xdr:cNvSpPr/>
          </xdr:nvSpPr>
          <xdr:spPr>
            <a:xfrm>
              <a:off x="685800" y="5314950"/>
              <a:ext cx="47625" cy="45719"/>
            </a:xfrm>
            <a:prstGeom prst="ellipse">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p>
          </xdr:txBody>
        </xdr:sp>
      </xdr:grpSp>
    </xdr:grp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https://fhi360web-my.sharepoint.com/Users/dtakahashi/Downloads/fy17-access-proposal-template%20(2).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structions"/>
      <sheetName val="Step 1-Access Requirements"/>
      <sheetName val="Step 2-Provider Info"/>
      <sheetName val="Step 3-Program Info"/>
      <sheetName val="Step 4-After School Hrs &amp; Sites"/>
      <sheetName val="Step 5- After School Program "/>
      <sheetName val="Step 6-Student Instruction Hrs"/>
      <sheetName val="Step 7-Intensive Sessions Info"/>
      <sheetName val="Step 8- Intensive Sessions Desc"/>
      <sheetName val="Step 9-After School Budget"/>
      <sheetName val="Step 10-Intens. Session Budget"/>
      <sheetName val="Step 11-Summary"/>
      <sheetName val="U.S. Embassy-Consulate ONLY"/>
      <sheetName val="RELO ONLY"/>
      <sheetName val="Checklist"/>
      <sheetName val="Comment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2">
    <pageSetUpPr fitToPage="1"/>
  </sheetPr>
  <dimension ref="A1:V37"/>
  <sheetViews>
    <sheetView showGridLines="0" zoomScaleNormal="100" workbookViewId="0">
      <selection activeCell="V2" sqref="V2"/>
    </sheetView>
  </sheetViews>
  <sheetFormatPr defaultColWidth="9.140625" defaultRowHeight="15"/>
  <cols>
    <col min="1" max="1" width="4" style="4" customWidth="1"/>
    <col min="10" max="10" width="9.140625" customWidth="1"/>
  </cols>
  <sheetData>
    <row r="1" spans="1:22">
      <c r="A1"/>
      <c r="B1" s="738" t="s">
        <v>0</v>
      </c>
      <c r="C1" s="738"/>
      <c r="D1" s="738"/>
      <c r="E1" s="738"/>
      <c r="F1" s="738"/>
      <c r="G1" s="738"/>
      <c r="H1" s="738"/>
      <c r="I1" s="738"/>
      <c r="J1" s="738"/>
      <c r="K1" s="738"/>
      <c r="L1" s="738"/>
      <c r="M1" s="738"/>
      <c r="N1" s="738"/>
      <c r="O1" s="738"/>
      <c r="P1" s="738"/>
      <c r="Q1" s="738"/>
      <c r="V1" t="s">
        <v>1</v>
      </c>
    </row>
    <row r="2" spans="1:22" ht="8.25" customHeight="1">
      <c r="A2"/>
    </row>
    <row r="3" spans="1:22" ht="27.75" customHeight="1">
      <c r="A3"/>
      <c r="B3" s="739" t="s">
        <v>2</v>
      </c>
      <c r="C3" s="740"/>
      <c r="D3" s="740"/>
      <c r="E3" s="740"/>
      <c r="F3" s="740"/>
      <c r="G3" s="740"/>
      <c r="H3" s="740"/>
      <c r="I3" s="740"/>
      <c r="J3" s="740"/>
      <c r="K3" s="740"/>
      <c r="L3" s="740"/>
      <c r="M3" s="740"/>
      <c r="N3" s="740"/>
      <c r="O3" s="740"/>
      <c r="P3" s="740"/>
      <c r="Q3" s="740"/>
    </row>
    <row r="4" spans="1:22" ht="9" customHeight="1">
      <c r="A4"/>
    </row>
    <row r="5" spans="1:22">
      <c r="A5"/>
    </row>
    <row r="6" spans="1:22">
      <c r="A6"/>
    </row>
    <row r="7" spans="1:22">
      <c r="A7"/>
    </row>
    <row r="8" spans="1:22">
      <c r="A8"/>
    </row>
    <row r="9" spans="1:22">
      <c r="A9"/>
    </row>
    <row r="10" spans="1:22">
      <c r="A10"/>
    </row>
    <row r="11" spans="1:22">
      <c r="A11"/>
    </row>
    <row r="12" spans="1:22">
      <c r="A12"/>
    </row>
    <row r="13" spans="1:22">
      <c r="A13"/>
    </row>
    <row r="14" spans="1:22">
      <c r="A14"/>
    </row>
    <row r="15" spans="1:22">
      <c r="A15"/>
    </row>
    <row r="16" spans="1:22">
      <c r="A16"/>
    </row>
    <row r="17" spans="1:1">
      <c r="A17"/>
    </row>
    <row r="18" spans="1:1">
      <c r="A18"/>
    </row>
    <row r="19" spans="1:1">
      <c r="A19"/>
    </row>
    <row r="20" spans="1:1">
      <c r="A20"/>
    </row>
    <row r="21" spans="1:1">
      <c r="A21"/>
    </row>
    <row r="22" spans="1:1">
      <c r="A22"/>
    </row>
    <row r="23" spans="1:1">
      <c r="A23"/>
    </row>
    <row r="24" spans="1:1">
      <c r="A24"/>
    </row>
    <row r="25" spans="1:1">
      <c r="A25"/>
    </row>
    <row r="26" spans="1:1">
      <c r="A26"/>
    </row>
    <row r="27" spans="1:1">
      <c r="A27"/>
    </row>
    <row r="28" spans="1:1">
      <c r="A28"/>
    </row>
    <row r="29" spans="1:1">
      <c r="A29"/>
    </row>
    <row r="30" spans="1:1">
      <c r="A30"/>
    </row>
    <row r="31" spans="1:1">
      <c r="A31"/>
    </row>
    <row r="32" spans="1:1">
      <c r="A32"/>
    </row>
    <row r="33" spans="1:1">
      <c r="A33"/>
    </row>
    <row r="34" spans="1:1">
      <c r="A34"/>
    </row>
    <row r="35" spans="1:1">
      <c r="A35"/>
    </row>
    <row r="37" spans="1:1">
      <c r="A37"/>
    </row>
  </sheetData>
  <sheetProtection algorithmName="SHA-512" hashValue="A2pPdcCRsLkeEgMwW3P/ANEIvQ8HmHRptlzf+7jmRkgAV0z3oZKqCbXMU0WjGSzsBpW054sz+SrPDGDkrBq92A==" saltValue="0OK0IRwD8iCIIaL2D3jhgg==" spinCount="100000" sheet="1" objects="1" scenarios="1" selectLockedCells="1" selectUnlockedCells="1"/>
  <mergeCells count="2">
    <mergeCell ref="B1:Q1"/>
    <mergeCell ref="B3:Q3"/>
  </mergeCells>
  <pageMargins left="0.25" right="0.25" top="0.75" bottom="0.75" header="0.3" footer="0.3"/>
  <pageSetup paperSize="5" scale="67"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F47"/>
  <sheetViews>
    <sheetView showGridLines="0" topLeftCell="A13" zoomScaleNormal="100" workbookViewId="0">
      <selection activeCell="D10" sqref="D10:G10"/>
    </sheetView>
  </sheetViews>
  <sheetFormatPr defaultRowHeight="15"/>
  <cols>
    <col min="2" max="6" width="10.7109375" customWidth="1"/>
    <col min="7" max="9" width="14.7109375" customWidth="1"/>
    <col min="10" max="10" width="15.7109375" customWidth="1"/>
    <col min="11" max="11" width="15.28515625" customWidth="1"/>
    <col min="12" max="14" width="10.7109375" customWidth="1"/>
  </cols>
  <sheetData>
    <row r="1" spans="1:32" ht="15.75" thickBot="1">
      <c r="A1" s="473"/>
      <c r="B1" t="s">
        <v>3</v>
      </c>
    </row>
    <row r="2" spans="1:32" ht="15" customHeight="1">
      <c r="B2" s="351"/>
      <c r="C2" s="390"/>
      <c r="D2" s="390"/>
      <c r="E2" s="390"/>
      <c r="F2" s="390"/>
      <c r="G2" s="390"/>
      <c r="H2" s="390"/>
      <c r="I2" s="390"/>
      <c r="J2" s="390"/>
      <c r="K2" s="390"/>
      <c r="L2" s="390"/>
      <c r="M2" s="390"/>
      <c r="N2" s="392"/>
    </row>
    <row r="3" spans="1:32" ht="23.25">
      <c r="B3" s="360"/>
      <c r="C3" s="741" t="s">
        <v>4</v>
      </c>
      <c r="D3" s="742"/>
      <c r="E3" s="742"/>
      <c r="F3" s="742"/>
      <c r="G3" s="742"/>
      <c r="H3" s="742"/>
      <c r="I3" s="742"/>
      <c r="J3" s="742"/>
      <c r="K3" s="742"/>
      <c r="L3" s="742"/>
      <c r="M3" s="743"/>
      <c r="N3" s="636"/>
      <c r="O3" s="637"/>
      <c r="R3" s="42"/>
      <c r="U3" s="710"/>
      <c r="V3" s="710"/>
      <c r="W3" s="710"/>
      <c r="X3" s="710"/>
    </row>
    <row r="4" spans="1:32" ht="75.75" customHeight="1">
      <c r="B4" s="360"/>
      <c r="F4" s="644"/>
      <c r="G4" s="752" t="s">
        <v>5</v>
      </c>
      <c r="H4" s="752"/>
      <c r="I4" s="752"/>
      <c r="J4" s="752"/>
      <c r="N4" s="363"/>
      <c r="R4" s="744"/>
      <c r="S4" s="744"/>
      <c r="T4" s="744"/>
      <c r="U4" s="744"/>
      <c r="V4" s="744"/>
      <c r="W4" s="744"/>
      <c r="X4" s="744"/>
    </row>
    <row r="5" spans="1:32" ht="14.25" customHeight="1">
      <c r="B5" s="360"/>
      <c r="N5" s="363"/>
    </row>
    <row r="6" spans="1:32" ht="18.75" customHeight="1">
      <c r="B6" s="360"/>
      <c r="C6" s="745" t="s">
        <v>6</v>
      </c>
      <c r="D6" s="746"/>
      <c r="E6" s="746"/>
      <c r="F6" s="746"/>
      <c r="G6" s="746"/>
      <c r="H6" s="746"/>
      <c r="I6" s="746"/>
      <c r="J6" s="746"/>
      <c r="K6" s="746"/>
      <c r="L6" s="746"/>
      <c r="M6" s="747"/>
      <c r="N6" s="363"/>
    </row>
    <row r="7" spans="1:32" ht="6.95" customHeight="1">
      <c r="B7" s="360"/>
      <c r="C7" s="710"/>
      <c r="D7" s="710"/>
      <c r="E7" s="710"/>
      <c r="F7" s="710"/>
      <c r="G7" s="710"/>
      <c r="H7" s="710"/>
      <c r="I7" s="710"/>
      <c r="J7" s="710"/>
      <c r="K7" s="710"/>
      <c r="L7" s="710"/>
      <c r="M7" s="710"/>
      <c r="N7" s="363"/>
    </row>
    <row r="8" spans="1:32" ht="24" customHeight="1">
      <c r="B8" s="360"/>
      <c r="C8" s="748" t="s">
        <v>7</v>
      </c>
      <c r="D8" s="749"/>
      <c r="E8" s="749"/>
      <c r="F8" s="749"/>
      <c r="G8" s="749"/>
      <c r="H8" s="749"/>
      <c r="I8" s="749"/>
      <c r="J8" s="749"/>
      <c r="K8" s="749"/>
      <c r="L8" s="749"/>
      <c r="M8" s="750"/>
      <c r="N8" s="363"/>
      <c r="V8" s="751"/>
      <c r="W8" s="751"/>
      <c r="X8" s="751"/>
      <c r="Y8" s="751"/>
      <c r="Z8" s="751"/>
      <c r="AA8" s="751"/>
      <c r="AB8" s="751"/>
      <c r="AC8" s="751"/>
      <c r="AD8" s="751"/>
      <c r="AE8" s="751"/>
      <c r="AF8" s="751"/>
    </row>
    <row r="9" spans="1:32" ht="6.95" customHeight="1">
      <c r="B9" s="360"/>
      <c r="C9" s="642"/>
      <c r="D9" s="642"/>
      <c r="E9" s="642"/>
      <c r="F9" s="642"/>
      <c r="G9" s="642"/>
      <c r="H9" s="642"/>
      <c r="I9" s="642"/>
      <c r="J9" s="642"/>
      <c r="K9" s="642"/>
      <c r="L9" s="642"/>
      <c r="M9" s="642"/>
      <c r="N9" s="363"/>
      <c r="V9" s="710"/>
      <c r="W9" s="710"/>
      <c r="X9" s="710"/>
      <c r="Y9" s="710"/>
      <c r="Z9" s="710"/>
      <c r="AA9" s="710"/>
      <c r="AB9" s="710"/>
      <c r="AC9" s="710"/>
      <c r="AD9" s="710"/>
      <c r="AE9" s="710"/>
      <c r="AF9" s="710"/>
    </row>
    <row r="10" spans="1:32" ht="15" customHeight="1">
      <c r="B10" s="360"/>
      <c r="C10" s="638" t="s">
        <v>8</v>
      </c>
      <c r="D10" s="754" t="s">
        <v>9</v>
      </c>
      <c r="E10" s="754"/>
      <c r="F10" s="754"/>
      <c r="G10" s="754"/>
      <c r="H10" s="639"/>
      <c r="I10" s="639"/>
      <c r="J10" s="639"/>
      <c r="K10" s="639"/>
      <c r="L10" s="639"/>
      <c r="N10" s="363"/>
      <c r="P10" s="42"/>
    </row>
    <row r="11" spans="1:32" ht="6.95" customHeight="1">
      <c r="B11" s="360"/>
      <c r="C11" s="638"/>
      <c r="D11" s="310"/>
      <c r="E11" s="310"/>
      <c r="F11" s="639"/>
      <c r="G11" s="639"/>
      <c r="H11" s="639"/>
      <c r="I11" s="639"/>
      <c r="J11" s="639"/>
      <c r="K11" s="639"/>
      <c r="L11" s="639"/>
      <c r="N11" s="363"/>
      <c r="P11" s="42"/>
    </row>
    <row r="12" spans="1:32" ht="15" customHeight="1">
      <c r="B12" s="360"/>
      <c r="C12" s="638" t="s">
        <v>10</v>
      </c>
      <c r="D12" s="753" t="s">
        <v>11</v>
      </c>
      <c r="E12" s="753"/>
      <c r="F12" s="753"/>
      <c r="G12" s="753"/>
      <c r="N12" s="363"/>
    </row>
    <row r="13" spans="1:32" ht="6.95" customHeight="1">
      <c r="B13" s="360"/>
      <c r="C13" s="3"/>
      <c r="N13" s="363"/>
    </row>
    <row r="14" spans="1:32" ht="15" customHeight="1">
      <c r="B14" s="360"/>
      <c r="C14" s="638" t="s">
        <v>12</v>
      </c>
      <c r="D14" s="753" t="s">
        <v>13</v>
      </c>
      <c r="E14" s="753"/>
      <c r="F14" s="753"/>
      <c r="G14" s="753"/>
      <c r="N14" s="363"/>
    </row>
    <row r="15" spans="1:32" ht="6.95" customHeight="1">
      <c r="B15" s="360"/>
      <c r="C15" s="3"/>
      <c r="N15" s="363"/>
      <c r="S15" s="185"/>
    </row>
    <row r="16" spans="1:32" ht="15" customHeight="1">
      <c r="B16" s="360"/>
      <c r="C16" s="119" t="s">
        <v>14</v>
      </c>
      <c r="D16" s="754" t="s">
        <v>15</v>
      </c>
      <c r="E16" s="754"/>
      <c r="F16" s="754"/>
      <c r="G16" s="754"/>
      <c r="N16" s="363"/>
      <c r="S16" s="185"/>
    </row>
    <row r="17" spans="1:15" ht="6.95" customHeight="1">
      <c r="B17" s="360"/>
      <c r="C17" s="638"/>
      <c r="N17" s="363"/>
      <c r="O17" s="118"/>
    </row>
    <row r="18" spans="1:15" ht="15" customHeight="1">
      <c r="A18" s="118"/>
      <c r="B18" s="368"/>
      <c r="C18" s="119" t="s">
        <v>16</v>
      </c>
      <c r="D18" s="755" t="s">
        <v>17</v>
      </c>
      <c r="E18" s="755"/>
      <c r="F18" s="755"/>
      <c r="G18" s="755"/>
      <c r="H18" s="118"/>
      <c r="I18" s="118"/>
      <c r="J18" s="118"/>
      <c r="K18" s="118"/>
      <c r="L18" s="118"/>
      <c r="M18" s="118"/>
      <c r="N18" s="369"/>
    </row>
    <row r="19" spans="1:15" ht="6.95" customHeight="1">
      <c r="A19" s="118"/>
      <c r="B19" s="368"/>
      <c r="C19" s="119"/>
      <c r="D19" s="118"/>
      <c r="E19" s="118"/>
      <c r="F19" s="118"/>
      <c r="G19" s="118"/>
      <c r="H19" s="118"/>
      <c r="I19" s="118"/>
      <c r="J19" s="118"/>
      <c r="K19" s="118"/>
      <c r="L19" s="118"/>
      <c r="M19" s="118"/>
      <c r="N19" s="369"/>
    </row>
    <row r="20" spans="1:15" ht="15" customHeight="1">
      <c r="A20" s="118"/>
      <c r="B20" s="368"/>
      <c r="C20" s="119" t="s">
        <v>18</v>
      </c>
      <c r="D20" s="755" t="s">
        <v>19</v>
      </c>
      <c r="E20" s="755"/>
      <c r="F20" s="755"/>
      <c r="G20" s="755"/>
      <c r="H20" s="118"/>
      <c r="I20" s="118"/>
      <c r="J20" s="118"/>
      <c r="K20" s="118"/>
      <c r="L20" s="118"/>
      <c r="M20" s="118"/>
      <c r="N20" s="369"/>
    </row>
    <row r="21" spans="1:15" ht="6.95" customHeight="1">
      <c r="A21" s="118"/>
      <c r="B21" s="368"/>
      <c r="C21" s="119"/>
      <c r="D21" s="118"/>
      <c r="E21" s="118"/>
      <c r="F21" s="118"/>
      <c r="G21" s="118"/>
      <c r="H21" s="118"/>
      <c r="I21" s="118"/>
      <c r="J21" s="118"/>
      <c r="K21" s="118"/>
      <c r="L21" s="118"/>
      <c r="M21" s="118"/>
      <c r="N21" s="369"/>
    </row>
    <row r="22" spans="1:15" ht="15" customHeight="1">
      <c r="A22" s="118"/>
      <c r="B22" s="368"/>
      <c r="C22" s="119" t="s">
        <v>20</v>
      </c>
      <c r="D22" s="755" t="s">
        <v>21</v>
      </c>
      <c r="E22" s="755"/>
      <c r="F22" s="755"/>
      <c r="G22" s="755"/>
      <c r="H22" s="118"/>
      <c r="I22" s="118"/>
      <c r="J22" s="118"/>
      <c r="K22" s="118"/>
      <c r="L22" s="118"/>
      <c r="M22" s="118"/>
      <c r="N22" s="369"/>
    </row>
    <row r="23" spans="1:15" ht="6.95" customHeight="1">
      <c r="A23" s="118"/>
      <c r="B23" s="368"/>
      <c r="C23" s="119"/>
      <c r="D23" s="118"/>
      <c r="E23" s="118"/>
      <c r="F23" s="118"/>
      <c r="G23" s="118"/>
      <c r="H23" s="118"/>
      <c r="I23" s="118"/>
      <c r="J23" s="118"/>
      <c r="K23" s="118"/>
      <c r="L23" s="118"/>
      <c r="M23" s="118"/>
      <c r="N23" s="369"/>
    </row>
    <row r="24" spans="1:15" ht="15" customHeight="1">
      <c r="A24" s="118"/>
      <c r="B24" s="368"/>
      <c r="C24" s="119" t="s">
        <v>22</v>
      </c>
      <c r="D24" s="755" t="s">
        <v>23</v>
      </c>
      <c r="E24" s="755"/>
      <c r="F24" s="755"/>
      <c r="G24" s="755"/>
      <c r="H24" s="118"/>
      <c r="I24" s="118"/>
      <c r="J24" s="118"/>
      <c r="K24" s="118"/>
      <c r="L24" s="118"/>
      <c r="M24" s="118"/>
      <c r="N24" s="369"/>
    </row>
    <row r="25" spans="1:15" ht="6.95" customHeight="1">
      <c r="A25" s="118"/>
      <c r="B25" s="368"/>
      <c r="C25" s="119"/>
      <c r="D25" s="645"/>
      <c r="E25" s="118"/>
      <c r="F25" s="118"/>
      <c r="G25" s="118"/>
      <c r="H25" s="118"/>
      <c r="I25" s="118"/>
      <c r="J25" s="118"/>
      <c r="K25" s="118"/>
      <c r="L25" s="118"/>
      <c r="M25" s="118"/>
      <c r="N25" s="369"/>
    </row>
    <row r="26" spans="1:15" ht="15" customHeight="1">
      <c r="A26" s="118"/>
      <c r="B26" s="368"/>
      <c r="C26" s="119" t="s">
        <v>24</v>
      </c>
      <c r="D26" s="755" t="s">
        <v>25</v>
      </c>
      <c r="E26" s="755"/>
      <c r="F26" s="755"/>
      <c r="G26" s="755"/>
      <c r="H26" s="128" t="s">
        <v>26</v>
      </c>
      <c r="I26" s="118"/>
      <c r="J26" s="119"/>
      <c r="K26" s="557" t="str">
        <f>'Proposal Checklist'!J33</f>
        <v>Incomplete</v>
      </c>
      <c r="L26" s="118"/>
      <c r="M26" s="118"/>
      <c r="N26" s="369"/>
    </row>
    <row r="27" spans="1:15" ht="15" customHeight="1">
      <c r="B27" s="360"/>
      <c r="D27" s="100"/>
      <c r="N27" s="363"/>
    </row>
    <row r="28" spans="1:15" ht="24" customHeight="1">
      <c r="B28" s="360"/>
      <c r="C28" s="748" t="s">
        <v>27</v>
      </c>
      <c r="D28" s="749"/>
      <c r="E28" s="749"/>
      <c r="F28" s="749"/>
      <c r="G28" s="749"/>
      <c r="H28" s="749"/>
      <c r="I28" s="749"/>
      <c r="J28" s="749"/>
      <c r="K28" s="749"/>
      <c r="L28" s="750"/>
      <c r="N28" s="363"/>
    </row>
    <row r="29" spans="1:15" ht="6.95" customHeight="1">
      <c r="B29" s="360"/>
      <c r="D29" s="117"/>
      <c r="E29" s="117"/>
      <c r="N29" s="363"/>
    </row>
    <row r="30" spans="1:15" ht="15" customHeight="1">
      <c r="B30" s="360"/>
      <c r="C30" s="638" t="s">
        <v>28</v>
      </c>
      <c r="D30" s="753" t="s">
        <v>29</v>
      </c>
      <c r="E30" s="753"/>
      <c r="F30" s="753"/>
      <c r="G30" s="753"/>
      <c r="H30" s="753"/>
      <c r="I30" s="753"/>
      <c r="J30" s="753"/>
      <c r="K30" s="753"/>
      <c r="L30" s="753"/>
      <c r="N30" s="363"/>
    </row>
    <row r="31" spans="1:15" ht="9.9499999999999993" customHeight="1">
      <c r="B31" s="360"/>
      <c r="D31" s="100"/>
      <c r="N31" s="363"/>
    </row>
    <row r="32" spans="1:15" ht="24" customHeight="1">
      <c r="B32" s="360"/>
      <c r="C32" s="709" t="s">
        <v>30</v>
      </c>
      <c r="D32" s="640"/>
      <c r="E32" s="640"/>
      <c r="F32" s="640"/>
      <c r="G32" s="640"/>
      <c r="H32" s="640"/>
      <c r="I32" s="640"/>
      <c r="J32" s="640"/>
      <c r="K32" s="640"/>
      <c r="L32" s="641"/>
      <c r="N32" s="363"/>
    </row>
    <row r="33" spans="1:16" ht="6.95" customHeight="1">
      <c r="B33" s="360"/>
      <c r="D33" s="642"/>
      <c r="E33" s="642"/>
      <c r="F33" s="642"/>
      <c r="G33" s="642"/>
      <c r="H33" s="642"/>
      <c r="I33" s="642"/>
      <c r="J33" s="642"/>
      <c r="K33" s="642"/>
      <c r="L33" s="642"/>
      <c r="N33" s="363"/>
    </row>
    <row r="34" spans="1:16" ht="15" customHeight="1">
      <c r="B34" s="360"/>
      <c r="C34" s="638" t="s">
        <v>31</v>
      </c>
      <c r="D34" s="753" t="s">
        <v>32</v>
      </c>
      <c r="E34" s="753"/>
      <c r="F34" s="753"/>
      <c r="G34" s="753"/>
      <c r="H34" s="753"/>
      <c r="I34" s="753"/>
      <c r="J34" s="753"/>
      <c r="N34" s="363"/>
    </row>
    <row r="35" spans="1:16" ht="15" customHeight="1" thickBot="1">
      <c r="B35" s="370"/>
      <c r="C35" s="371"/>
      <c r="D35" s="643"/>
      <c r="E35" s="371"/>
      <c r="F35" s="371"/>
      <c r="G35" s="371"/>
      <c r="H35" s="371"/>
      <c r="I35" s="371"/>
      <c r="J35" s="371"/>
      <c r="K35" s="371"/>
      <c r="L35" s="371"/>
      <c r="M35" s="371"/>
      <c r="N35" s="372"/>
    </row>
    <row r="36" spans="1:16" ht="15" customHeight="1"/>
    <row r="37" spans="1:16" s="118" customFormat="1" ht="15" customHeight="1">
      <c r="A37"/>
      <c r="B37"/>
      <c r="C37"/>
      <c r="D37"/>
      <c r="E37"/>
      <c r="F37"/>
      <c r="G37"/>
      <c r="H37"/>
      <c r="I37"/>
      <c r="J37"/>
      <c r="K37"/>
      <c r="L37"/>
      <c r="M37"/>
      <c r="N37"/>
      <c r="O37"/>
      <c r="P37"/>
    </row>
    <row r="38" spans="1:16" ht="19.5" customHeight="1"/>
    <row r="39" spans="1:16" ht="6.95" customHeight="1"/>
    <row r="40" spans="1:16" ht="24" customHeight="1"/>
    <row r="41" spans="1:16" ht="6.95" customHeight="1"/>
    <row r="42" spans="1:16" ht="15" customHeight="1"/>
    <row r="43" spans="1:16" ht="6.95" customHeight="1"/>
    <row r="44" spans="1:16" ht="24" customHeight="1"/>
    <row r="45" spans="1:16" ht="6.95" customHeight="1"/>
    <row r="46" spans="1:16" ht="15" customHeight="1"/>
    <row r="47" spans="1:16" ht="6.95" customHeight="1"/>
  </sheetData>
  <sheetProtection algorithmName="SHA-512" hashValue="MvD0/V9zG9aR9XZbbnlkzKSI8911WxkPlxkEgN02c3HzBNQhblHqucykgEsk/XJUWh9X0/oHeUcbhP5499k+cw==" saltValue="GxIy7sdP77VjZW5tjTT6Qg==" spinCount="100000" sheet="1" objects="1" scenarios="1" selectLockedCells="1"/>
  <mergeCells count="18">
    <mergeCell ref="D30:L30"/>
    <mergeCell ref="D34:J34"/>
    <mergeCell ref="D10:G10"/>
    <mergeCell ref="D12:G12"/>
    <mergeCell ref="D14:G14"/>
    <mergeCell ref="D16:G16"/>
    <mergeCell ref="D18:G18"/>
    <mergeCell ref="D20:G20"/>
    <mergeCell ref="C28:L28"/>
    <mergeCell ref="D22:G22"/>
    <mergeCell ref="D24:G24"/>
    <mergeCell ref="D26:G26"/>
    <mergeCell ref="C3:M3"/>
    <mergeCell ref="R4:X4"/>
    <mergeCell ref="C6:M6"/>
    <mergeCell ref="C8:M8"/>
    <mergeCell ref="V8:AF8"/>
    <mergeCell ref="G4:J4"/>
  </mergeCells>
  <conditionalFormatting sqref="K26">
    <cfRule type="expression" dxfId="385" priority="1">
      <formula>K26="Incomplete"</formula>
    </cfRule>
  </conditionalFormatting>
  <hyperlinks>
    <hyperlink ref="D10" location="'1. Access Requirements'!B10" display="Complete Access Requirements " xr:uid="{00000000-0004-0000-0100-000000000000}"/>
    <hyperlink ref="D12" location="'2. Applicant Organization Info'!E9" display="Complete Applicant Organization Information" xr:uid="{00000000-0004-0000-0100-000001000000}"/>
    <hyperlink ref="D14" location="'3. Program Timeline'!G16" display="Complete Program Timeline" xr:uid="{00000000-0004-0000-0100-000002000000}"/>
    <hyperlink ref="D16" location="'4. Program Staff'!D10" display="Complete Program Staff" xr:uid="{00000000-0004-0000-0100-000003000000}"/>
    <hyperlink ref="D18" location="'5. After School Instruction'!I11" display="Complete After School Instruction" xr:uid="{00000000-0004-0000-0100-000004000000}"/>
    <hyperlink ref="D20" location="'6. Enhancement Activities'!H11" display="Complete Enhancement Activities" xr:uid="{00000000-0004-0000-0100-000005000000}"/>
    <hyperlink ref="D22" location="'7. Intensive Sessions'!H12" display="Complete Intensive Sessions" xr:uid="{00000000-0004-0000-0100-000006000000}"/>
    <hyperlink ref="D24" location="'8. Summary'!E7" display="Complete Summary Budget" xr:uid="{00000000-0004-0000-0100-000007000000}"/>
    <hyperlink ref="D30" location="'U.S. Embassy_Consulate &amp; RELO'!K10" display="An American Officer reviews the technical proposal and completes Step 1. and Step 2 on the U.S. Embassy-Consulate RELO tab." xr:uid="{00000000-0004-0000-0100-000008000000}"/>
    <hyperlink ref="D34" location="'U.S. Embassy_Consulate &amp; RELO'!K43" display="RELO reviews the technical proposal and completes Step 3. on the U.S. Embassy-Consulate RELO tab. " xr:uid="{00000000-0004-0000-0100-000009000000}"/>
    <hyperlink ref="D26" location="'Proposal Checklist'!A1" display="Review the Checklist for Completion Status" xr:uid="{00000000-0004-0000-0100-00000A000000}"/>
    <hyperlink ref="D10:G10" location="'1. Access Requirements'!B11" display="Complete Access Requirements" xr:uid="{00000000-0004-0000-0100-00000B000000}"/>
    <hyperlink ref="D12:G12" location="'2. Applicant Organization'!E10" display="Complete Applicant Organization Information" xr:uid="{00000000-0004-0000-0100-00000C000000}"/>
    <hyperlink ref="D34:J34" location="'U.S. Embassy_Consulate &amp; RELO'!K62" display="RELO reviews the technical proposal and completes Step 3. on the U.S. Embassy-Consulate RELO tab. " xr:uid="{00000000-0004-0000-0100-00000D000000}"/>
    <hyperlink ref="D14:G14" location="'3. Program Timeline'!G17" display="Complete Program Timeline" xr:uid="{00000000-0004-0000-0100-00000E000000}"/>
    <hyperlink ref="D18:G18" location="'5. After School Instruction'!I12" display="Complete After School Instruction" xr:uid="{00000000-0004-0000-0100-00000F000000}"/>
    <hyperlink ref="D20:G20" location="'6. Enhancement Activities'!H12" display="Complete Enhancement Activities" xr:uid="{00000000-0004-0000-0100-000010000000}"/>
    <hyperlink ref="D22:G22" location="'7. Intensive Sessions'!H13" display="Complete Intensive Sessions" xr:uid="{00000000-0004-0000-0100-000011000000}"/>
    <hyperlink ref="D24:G24" location="'8. Summary'!E8" display="Complete Summary Budget" xr:uid="{00000000-0004-0000-0100-000012000000}"/>
    <hyperlink ref="D30:L30" location="'U.S. Embassy_Consulate &amp; RELO'!K11" display="An American Officer reviews the technical proposal and completes Step 1. and Step 2 on the U.S. Embassy-Consulate RELO tab." xr:uid="{00000000-0004-0000-0100-000013000000}"/>
  </hyperlinks>
  <pageMargins left="0.7" right="0.7" top="0.75" bottom="0.75" header="0.3" footer="0.3"/>
  <pageSetup scale="56"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11">
    <pageSetUpPr fitToPage="1"/>
  </sheetPr>
  <dimension ref="A1:AP158"/>
  <sheetViews>
    <sheetView showGridLines="0" zoomScaleNormal="100" zoomScalePageLayoutView="80" workbookViewId="0">
      <selection activeCell="B11" sqref="B11"/>
    </sheetView>
  </sheetViews>
  <sheetFormatPr defaultColWidth="9.140625" defaultRowHeight="15"/>
  <cols>
    <col min="1" max="1" width="2.7109375" customWidth="1"/>
    <col min="2" max="2" width="5.42578125" customWidth="1"/>
    <col min="3" max="3" width="2.7109375" customWidth="1"/>
    <col min="4" max="4" width="2.85546875" customWidth="1"/>
    <col min="5" max="5" width="11.42578125" customWidth="1"/>
    <col min="9" max="9" width="11.28515625" customWidth="1"/>
    <col min="10" max="10" width="4.5703125" customWidth="1"/>
    <col min="11" max="11" width="12.28515625" customWidth="1"/>
    <col min="17" max="17" width="22.5703125" customWidth="1"/>
    <col min="18" max="18" width="2.7109375" customWidth="1"/>
    <col min="19" max="19" width="16.5703125" style="8" hidden="1" customWidth="1"/>
    <col min="20" max="20" width="10.7109375" style="8" hidden="1" customWidth="1"/>
    <col min="21" max="26" width="9.140625" customWidth="1"/>
    <col min="27" max="27" width="3.42578125" customWidth="1"/>
    <col min="29" max="30" width="9.140625" customWidth="1"/>
  </cols>
  <sheetData>
    <row r="1" spans="1:42" ht="15.75" thickBot="1">
      <c r="A1" s="756" t="s">
        <v>33</v>
      </c>
      <c r="B1" s="756"/>
      <c r="C1" s="756"/>
      <c r="D1" s="756"/>
      <c r="E1" s="756"/>
      <c r="F1" s="756"/>
    </row>
    <row r="2" spans="1:42" ht="18" customHeight="1">
      <c r="A2" s="351"/>
      <c r="B2" s="352"/>
      <c r="C2" s="352"/>
      <c r="D2" s="352"/>
      <c r="E2" s="352"/>
      <c r="F2" s="352"/>
      <c r="G2" s="352"/>
      <c r="H2" s="352"/>
      <c r="I2" s="353"/>
      <c r="J2" s="353"/>
      <c r="K2" s="352">
        <f>IF(H2="true",1,0)</f>
        <v>0</v>
      </c>
      <c r="L2" s="352"/>
      <c r="M2" s="352"/>
      <c r="N2" s="352"/>
      <c r="O2" s="352"/>
      <c r="P2" s="354"/>
      <c r="Q2" s="354"/>
      <c r="R2" s="355"/>
    </row>
    <row r="3" spans="1:42" s="3" customFormat="1" ht="45.75" customHeight="1">
      <c r="A3" s="356"/>
      <c r="B3" s="759" t="s">
        <v>34</v>
      </c>
      <c r="C3" s="760"/>
      <c r="D3" s="760"/>
      <c r="E3" s="760"/>
      <c r="F3" s="760"/>
      <c r="G3" s="760"/>
      <c r="H3" s="760"/>
      <c r="I3" s="761"/>
      <c r="J3" s="761"/>
      <c r="K3" s="760"/>
      <c r="L3" s="760"/>
      <c r="M3" s="760"/>
      <c r="N3" s="760"/>
      <c r="O3" s="760"/>
      <c r="P3" s="760"/>
      <c r="Q3" s="760"/>
      <c r="R3" s="357"/>
      <c r="S3" s="81"/>
      <c r="T3" s="81"/>
      <c r="U3" s="15"/>
      <c r="V3" s="118"/>
      <c r="W3" s="118"/>
      <c r="X3" s="147"/>
      <c r="AA3" s="373"/>
      <c r="AC3" s="347"/>
    </row>
    <row r="4" spans="1:42" ht="33" customHeight="1" thickBot="1">
      <c r="A4" s="358"/>
      <c r="B4" s="767" t="s">
        <v>35</v>
      </c>
      <c r="C4" s="768"/>
      <c r="D4" s="768"/>
      <c r="E4" s="768"/>
      <c r="F4" s="769"/>
      <c r="G4" s="769"/>
      <c r="H4" s="769"/>
      <c r="I4" s="769"/>
      <c r="J4" s="769"/>
      <c r="K4" s="769"/>
      <c r="L4" s="769"/>
      <c r="M4" s="769"/>
      <c r="N4" s="769"/>
      <c r="O4" s="769"/>
      <c r="P4" s="769"/>
      <c r="Q4" s="769"/>
      <c r="R4" s="359"/>
      <c r="S4" s="577" t="s">
        <v>36</v>
      </c>
      <c r="T4" s="10"/>
      <c r="U4" s="148"/>
      <c r="V4" s="145"/>
      <c r="W4" s="145"/>
      <c r="X4" s="145"/>
      <c r="Y4" s="145"/>
      <c r="Z4" s="145"/>
      <c r="AA4" s="348"/>
    </row>
    <row r="5" spans="1:42" ht="48" customHeight="1" thickBot="1">
      <c r="A5" s="360"/>
      <c r="B5" s="762" t="s">
        <v>37</v>
      </c>
      <c r="C5" s="762"/>
      <c r="D5" s="762"/>
      <c r="E5" s="763"/>
      <c r="F5" s="764" t="s">
        <v>38</v>
      </c>
      <c r="G5" s="765"/>
      <c r="H5" s="765"/>
      <c r="I5" s="765"/>
      <c r="J5" s="765"/>
      <c r="K5" s="765"/>
      <c r="L5" s="765"/>
      <c r="M5" s="765"/>
      <c r="N5" s="765"/>
      <c r="O5" s="765"/>
      <c r="P5" s="765"/>
      <c r="Q5" s="766"/>
      <c r="R5" s="361"/>
      <c r="S5" s="577" t="s">
        <v>39</v>
      </c>
      <c r="T5" s="7"/>
      <c r="U5" s="145"/>
      <c r="V5" s="145"/>
      <c r="W5" s="145"/>
      <c r="X5" s="145"/>
      <c r="Y5" s="145"/>
      <c r="Z5" s="145"/>
      <c r="AA5" s="348"/>
    </row>
    <row r="6" spans="1:42" ht="15.75">
      <c r="A6" s="360"/>
      <c r="B6" s="489"/>
      <c r="C6" s="489"/>
      <c r="D6" s="489"/>
      <c r="E6" s="489"/>
      <c r="F6" s="488"/>
      <c r="G6" s="488"/>
      <c r="H6" s="488"/>
      <c r="I6" s="488"/>
      <c r="J6" s="488"/>
      <c r="K6" s="488"/>
      <c r="L6" s="488"/>
      <c r="M6" s="488"/>
      <c r="N6" s="488"/>
      <c r="O6" s="488"/>
      <c r="P6" s="488"/>
      <c r="Q6" s="488"/>
      <c r="R6" s="361"/>
      <c r="S6" s="7"/>
      <c r="T6" s="7"/>
      <c r="U6" s="145"/>
      <c r="V6" s="145"/>
      <c r="W6" s="145"/>
      <c r="X6" s="145"/>
      <c r="Y6" s="145"/>
      <c r="Z6" s="145"/>
      <c r="AA6" s="348"/>
    </row>
    <row r="7" spans="1:42" ht="20.100000000000001" customHeight="1">
      <c r="A7" s="360"/>
      <c r="B7" s="770" t="s">
        <v>40</v>
      </c>
      <c r="C7" s="770"/>
      <c r="D7" s="770"/>
      <c r="E7" s="770"/>
      <c r="F7" s="770"/>
      <c r="G7" s="770"/>
      <c r="H7" s="770"/>
      <c r="I7" s="770"/>
      <c r="J7" s="770"/>
      <c r="K7" s="770"/>
      <c r="L7" s="770"/>
      <c r="M7" s="770"/>
      <c r="N7" s="770"/>
      <c r="O7" s="770"/>
      <c r="P7" s="770"/>
      <c r="Q7" s="770"/>
      <c r="R7" s="394"/>
      <c r="S7" s="46" t="s">
        <v>41</v>
      </c>
      <c r="T7" s="136"/>
      <c r="U7" s="136"/>
      <c r="V7" s="136"/>
      <c r="W7" s="136"/>
      <c r="X7" s="136"/>
      <c r="Y7" s="136"/>
      <c r="Z7" s="136"/>
      <c r="AB7" s="136"/>
      <c r="AC7" s="136"/>
      <c r="AD7" s="136"/>
      <c r="AE7" s="434"/>
      <c r="AF7" s="211"/>
      <c r="AG7" s="211"/>
      <c r="AH7" s="211"/>
      <c r="AI7" s="211"/>
      <c r="AJ7" s="211"/>
      <c r="AM7" s="12"/>
      <c r="AN7" s="12"/>
      <c r="AO7" s="12"/>
      <c r="AP7" s="12"/>
    </row>
    <row r="8" spans="1:42" ht="52.5" customHeight="1">
      <c r="A8" s="360"/>
      <c r="B8" s="771" t="s">
        <v>42</v>
      </c>
      <c r="C8" s="771"/>
      <c r="D8" s="771"/>
      <c r="E8" s="771"/>
      <c r="F8" s="771"/>
      <c r="G8" s="771"/>
      <c r="H8" s="771"/>
      <c r="I8" s="771"/>
      <c r="J8" s="771"/>
      <c r="K8" s="771"/>
      <c r="L8" s="771"/>
      <c r="M8" s="771"/>
      <c r="N8" s="771"/>
      <c r="O8" s="771"/>
      <c r="P8" s="771"/>
      <c r="Q8" s="771"/>
      <c r="R8" s="398"/>
      <c r="S8" s="7" t="s">
        <v>43</v>
      </c>
      <c r="T8" s="7" t="s">
        <v>44</v>
      </c>
      <c r="U8" s="54"/>
      <c r="V8" s="54"/>
      <c r="W8" s="54"/>
      <c r="X8" s="54"/>
      <c r="Y8" s="54"/>
      <c r="Z8" s="54"/>
      <c r="AA8" s="711"/>
      <c r="AB8" s="711"/>
      <c r="AC8" s="20"/>
      <c r="AD8" s="294"/>
      <c r="AE8" s="294"/>
      <c r="AF8" s="213"/>
      <c r="AG8" s="213"/>
      <c r="AH8" s="213"/>
      <c r="AI8" s="213"/>
      <c r="AJ8" s="213"/>
      <c r="AM8" s="12"/>
      <c r="AN8" s="12"/>
      <c r="AO8" s="12"/>
      <c r="AP8" s="12"/>
    </row>
    <row r="9" spans="1:42">
      <c r="A9" s="360"/>
      <c r="B9" s="362"/>
      <c r="C9" s="362"/>
      <c r="R9" s="363"/>
      <c r="S9" s="47"/>
      <c r="T9" s="47"/>
      <c r="U9" s="145"/>
      <c r="V9" s="145"/>
      <c r="W9" s="145"/>
      <c r="X9" s="145"/>
      <c r="Y9" s="145"/>
      <c r="Z9" s="145"/>
      <c r="AA9" s="348"/>
    </row>
    <row r="10" spans="1:42" s="144" customFormat="1" ht="18" customHeight="1">
      <c r="A10" s="364"/>
      <c r="B10" s="349" t="s">
        <v>45</v>
      </c>
      <c r="C10" s="350"/>
      <c r="D10" s="99"/>
      <c r="R10" s="365"/>
      <c r="S10" s="149"/>
      <c r="T10" s="149"/>
      <c r="U10" s="145"/>
      <c r="V10" s="145"/>
      <c r="W10" s="145"/>
      <c r="X10" s="145"/>
      <c r="Y10" s="145"/>
      <c r="Z10" s="145"/>
      <c r="AA10" s="348"/>
    </row>
    <row r="11" spans="1:42" ht="15" customHeight="1">
      <c r="A11" s="360"/>
      <c r="B11" s="187"/>
      <c r="C11" s="3"/>
      <c r="D11" s="758" t="s">
        <v>46</v>
      </c>
      <c r="E11" s="758"/>
      <c r="F11" s="758"/>
      <c r="G11" s="758"/>
      <c r="H11" s="758"/>
      <c r="I11" s="758"/>
      <c r="J11" s="758"/>
      <c r="K11" s="758"/>
      <c r="L11" s="758"/>
      <c r="M11" s="758"/>
      <c r="N11" s="758"/>
      <c r="O11" s="758"/>
      <c r="P11" s="758"/>
      <c r="Q11" s="758"/>
      <c r="R11" s="366"/>
      <c r="S11" s="150">
        <f>IF(B11="",1,0)</f>
        <v>1</v>
      </c>
      <c r="T11" s="150"/>
      <c r="U11" s="145"/>
      <c r="V11" s="145"/>
      <c r="W11" s="145"/>
      <c r="X11" s="145"/>
      <c r="Y11" s="145"/>
      <c r="Z11" s="145"/>
      <c r="AA11" s="348"/>
    </row>
    <row r="12" spans="1:42">
      <c r="A12" s="360"/>
      <c r="D12" s="758"/>
      <c r="E12" s="758"/>
      <c r="F12" s="758"/>
      <c r="G12" s="758"/>
      <c r="H12" s="758"/>
      <c r="I12" s="758"/>
      <c r="J12" s="758"/>
      <c r="K12" s="758"/>
      <c r="L12" s="758"/>
      <c r="M12" s="758"/>
      <c r="N12" s="758"/>
      <c r="O12" s="758"/>
      <c r="P12" s="758"/>
      <c r="Q12" s="758"/>
      <c r="R12" s="366"/>
      <c r="S12" s="150"/>
      <c r="T12" s="150"/>
      <c r="U12" s="145"/>
      <c r="V12" s="145"/>
      <c r="W12" s="145"/>
      <c r="X12" s="145"/>
      <c r="Y12" s="145"/>
      <c r="Z12" s="145"/>
      <c r="AA12" s="348"/>
    </row>
    <row r="13" spans="1:42" ht="6" customHeight="1">
      <c r="A13" s="360"/>
      <c r="D13" s="711"/>
      <c r="E13" s="711"/>
      <c r="F13" s="711"/>
      <c r="G13" s="711"/>
      <c r="H13" s="711"/>
      <c r="I13" s="711"/>
      <c r="J13" s="711"/>
      <c r="K13" s="711"/>
      <c r="L13" s="711"/>
      <c r="M13" s="711"/>
      <c r="N13" s="711"/>
      <c r="O13" s="711" t="s">
        <v>47</v>
      </c>
      <c r="P13" s="711"/>
      <c r="Q13" s="711"/>
      <c r="R13" s="366"/>
      <c r="S13" s="150"/>
      <c r="T13" s="150"/>
      <c r="U13" s="145"/>
      <c r="V13" s="145"/>
      <c r="W13" s="145"/>
      <c r="X13" s="145"/>
      <c r="Y13" s="145"/>
      <c r="Z13" s="145"/>
      <c r="AA13" s="348"/>
    </row>
    <row r="14" spans="1:42" s="144" customFormat="1" ht="18" customHeight="1">
      <c r="A14" s="364"/>
      <c r="B14" s="349" t="s">
        <v>48</v>
      </c>
      <c r="C14" s="350"/>
      <c r="D14" s="99"/>
      <c r="R14" s="365"/>
      <c r="S14" s="150"/>
      <c r="T14" s="150"/>
      <c r="U14" s="145"/>
      <c r="V14" s="145"/>
      <c r="W14" s="145"/>
      <c r="X14" s="145"/>
      <c r="Y14" s="145"/>
      <c r="Z14" s="145"/>
      <c r="AA14" s="348"/>
    </row>
    <row r="15" spans="1:42" ht="15" customHeight="1">
      <c r="A15" s="360"/>
      <c r="B15" s="187"/>
      <c r="C15" s="3"/>
      <c r="D15" s="144" t="s">
        <v>49</v>
      </c>
      <c r="E15" s="144"/>
      <c r="F15" s="144"/>
      <c r="G15" s="144"/>
      <c r="H15" s="144"/>
      <c r="I15" s="144"/>
      <c r="J15" s="144"/>
      <c r="K15" s="144"/>
      <c r="L15" s="144"/>
      <c r="M15" s="144"/>
      <c r="N15" s="144"/>
      <c r="O15" s="144"/>
      <c r="P15" s="144"/>
      <c r="Q15" s="144"/>
      <c r="R15" s="365"/>
      <c r="S15" s="150">
        <f>IF(B15="",1,0)</f>
        <v>1</v>
      </c>
      <c r="T15" s="150"/>
      <c r="U15" s="15"/>
      <c r="V15" s="15"/>
      <c r="W15" s="15"/>
      <c r="X15" s="15"/>
      <c r="Y15" s="15"/>
      <c r="Z15" s="15"/>
      <c r="AA15" s="708"/>
    </row>
    <row r="16" spans="1:42" ht="6" customHeight="1">
      <c r="A16" s="360"/>
      <c r="D16" s="2"/>
      <c r="E16" s="2"/>
      <c r="F16" s="2"/>
      <c r="G16" s="2"/>
      <c r="H16" s="2"/>
      <c r="I16" s="2"/>
      <c r="J16" s="2"/>
      <c r="K16" s="2"/>
      <c r="L16" s="2"/>
      <c r="M16" s="2"/>
      <c r="N16" s="2"/>
      <c r="O16" s="2"/>
      <c r="P16" s="2"/>
      <c r="Q16" s="2"/>
      <c r="R16" s="367"/>
      <c r="S16" s="150"/>
      <c r="T16" s="150"/>
      <c r="U16" s="15"/>
      <c r="V16" s="15"/>
      <c r="W16" s="15"/>
      <c r="X16" s="15"/>
      <c r="Y16" s="15"/>
      <c r="Z16" s="15"/>
      <c r="AA16" s="708"/>
    </row>
    <row r="17" spans="1:27" ht="6" customHeight="1">
      <c r="A17" s="360"/>
      <c r="D17" s="2"/>
      <c r="E17" s="2"/>
      <c r="F17" s="2"/>
      <c r="G17" s="2"/>
      <c r="H17" s="2"/>
      <c r="I17" s="2"/>
      <c r="J17" s="2"/>
      <c r="K17" s="2"/>
      <c r="L17" s="2"/>
      <c r="M17" s="2"/>
      <c r="N17" s="2"/>
      <c r="O17" s="2"/>
      <c r="P17" s="2"/>
      <c r="Q17" s="2"/>
      <c r="R17" s="367"/>
      <c r="S17" s="150"/>
      <c r="T17" s="150"/>
    </row>
    <row r="18" spans="1:27" s="144" customFormat="1" ht="16.5" customHeight="1">
      <c r="A18" s="364"/>
      <c r="B18" s="349" t="s">
        <v>50</v>
      </c>
      <c r="C18" s="350"/>
      <c r="D18" s="99"/>
      <c r="R18" s="365"/>
      <c r="S18" s="150"/>
      <c r="T18" s="150"/>
      <c r="U18" s="146"/>
      <c r="V18" s="146"/>
      <c r="W18" s="146"/>
      <c r="X18" s="146"/>
      <c r="Y18" s="146"/>
      <c r="Z18" s="146"/>
      <c r="AA18" s="374"/>
    </row>
    <row r="19" spans="1:27" ht="15" customHeight="1">
      <c r="A19" s="360"/>
      <c r="B19" s="187"/>
      <c r="C19" s="3"/>
      <c r="D19" s="144" t="s">
        <v>51</v>
      </c>
      <c r="E19" s="144"/>
      <c r="F19" s="144"/>
      <c r="G19" s="144"/>
      <c r="H19" s="144"/>
      <c r="I19" s="144"/>
      <c r="J19" s="144"/>
      <c r="K19" s="144"/>
      <c r="L19" s="144"/>
      <c r="M19" s="144"/>
      <c r="N19" s="144"/>
      <c r="O19" s="144"/>
      <c r="P19" s="144"/>
      <c r="Q19" s="144"/>
      <c r="R19" s="365"/>
      <c r="S19" s="150">
        <f>IF(B19="",1,0)</f>
        <v>1</v>
      </c>
      <c r="T19" s="150"/>
      <c r="U19" s="146"/>
      <c r="V19" s="146"/>
      <c r="W19" s="146"/>
      <c r="X19" s="146"/>
      <c r="Y19" s="146"/>
      <c r="Z19" s="146"/>
      <c r="AA19" s="146"/>
    </row>
    <row r="20" spans="1:27" ht="6" customHeight="1">
      <c r="A20" s="360"/>
      <c r="D20" s="711"/>
      <c r="E20" s="711"/>
      <c r="F20" s="711"/>
      <c r="G20" s="711"/>
      <c r="H20" s="711"/>
      <c r="I20" s="711"/>
      <c r="J20" s="711"/>
      <c r="K20" s="711"/>
      <c r="L20" s="711"/>
      <c r="M20" s="711"/>
      <c r="N20" s="711"/>
      <c r="O20" s="711"/>
      <c r="P20" s="711"/>
      <c r="Q20" s="711"/>
      <c r="R20" s="366"/>
      <c r="S20" s="150"/>
      <c r="T20" s="150"/>
      <c r="V20" s="143"/>
      <c r="W20" s="143"/>
      <c r="X20" s="143"/>
      <c r="Y20" s="143"/>
      <c r="Z20" s="143"/>
    </row>
    <row r="21" spans="1:27">
      <c r="A21" s="360"/>
      <c r="B21" s="3"/>
      <c r="E21" t="s">
        <v>52</v>
      </c>
      <c r="R21" s="363"/>
      <c r="S21" s="150"/>
      <c r="T21" s="150"/>
      <c r="V21" s="143"/>
      <c r="W21" s="143"/>
      <c r="X21" s="143"/>
      <c r="Y21" s="143" t="s">
        <v>53</v>
      </c>
      <c r="Z21" s="143"/>
    </row>
    <row r="22" spans="1:27" ht="6" customHeight="1">
      <c r="A22" s="360"/>
      <c r="D22" s="711"/>
      <c r="E22" s="711"/>
      <c r="F22" s="711"/>
      <c r="G22" s="711"/>
      <c r="H22" s="711"/>
      <c r="I22" s="711"/>
      <c r="J22" s="711"/>
      <c r="K22" s="711"/>
      <c r="L22" s="711"/>
      <c r="M22" s="711"/>
      <c r="N22" s="711"/>
      <c r="O22" s="711"/>
      <c r="P22" s="711"/>
      <c r="Q22" s="711"/>
      <c r="R22" s="366"/>
      <c r="S22" s="150"/>
      <c r="T22" s="150"/>
      <c r="V22" s="143"/>
      <c r="W22" s="143"/>
      <c r="X22" s="143"/>
      <c r="Y22" s="143"/>
      <c r="Z22" s="143"/>
    </row>
    <row r="23" spans="1:27">
      <c r="A23" s="360"/>
      <c r="B23" s="3"/>
      <c r="E23" t="s">
        <v>54</v>
      </c>
      <c r="R23" s="363"/>
      <c r="S23" s="150"/>
      <c r="T23" s="150"/>
      <c r="V23" s="143"/>
      <c r="W23" s="143"/>
      <c r="X23" s="143"/>
      <c r="Y23" s="143"/>
      <c r="Z23" s="143"/>
    </row>
    <row r="24" spans="1:27" ht="6" customHeight="1">
      <c r="A24" s="360"/>
      <c r="D24" s="711"/>
      <c r="E24" s="711"/>
      <c r="F24" s="711"/>
      <c r="G24" s="711"/>
      <c r="H24" s="711"/>
      <c r="I24" s="711"/>
      <c r="J24" s="711"/>
      <c r="K24" s="711"/>
      <c r="L24" s="711"/>
      <c r="M24" s="711"/>
      <c r="N24" s="711"/>
      <c r="O24" s="711"/>
      <c r="P24" s="711"/>
      <c r="Q24" s="711"/>
      <c r="R24" s="366"/>
      <c r="S24" s="150"/>
      <c r="T24" s="150"/>
      <c r="V24" s="143"/>
      <c r="W24" s="143"/>
      <c r="X24" s="143"/>
      <c r="Y24" s="143"/>
      <c r="Z24" s="143"/>
    </row>
    <row r="25" spans="1:27">
      <c r="A25" s="360"/>
      <c r="B25" s="3"/>
      <c r="E25" t="s">
        <v>55</v>
      </c>
      <c r="R25" s="363"/>
      <c r="S25" s="150"/>
      <c r="T25" s="150"/>
      <c r="V25" s="143"/>
      <c r="W25" s="143"/>
      <c r="X25" s="143"/>
      <c r="Y25" s="143"/>
      <c r="Z25" s="143"/>
    </row>
    <row r="26" spans="1:27" ht="6" customHeight="1">
      <c r="A26" s="360"/>
      <c r="D26" s="711"/>
      <c r="E26" s="711"/>
      <c r="F26" s="711"/>
      <c r="G26" s="711"/>
      <c r="H26" s="711"/>
      <c r="I26" s="711"/>
      <c r="J26" s="711"/>
      <c r="K26" s="711"/>
      <c r="L26" s="711"/>
      <c r="M26" s="711"/>
      <c r="N26" s="711"/>
      <c r="O26" s="711"/>
      <c r="P26" s="711"/>
      <c r="Q26" s="711"/>
      <c r="R26" s="366"/>
      <c r="S26" s="150"/>
      <c r="T26" s="150"/>
    </row>
    <row r="27" spans="1:27" s="144" customFormat="1" ht="18" customHeight="1">
      <c r="A27" s="364"/>
      <c r="B27" s="349" t="s">
        <v>56</v>
      </c>
      <c r="C27" s="99"/>
      <c r="D27" s="99"/>
      <c r="R27" s="365"/>
      <c r="S27" s="150"/>
      <c r="T27" s="150"/>
      <c r="W27"/>
    </row>
    <row r="28" spans="1:27" ht="15" customHeight="1">
      <c r="A28" s="360"/>
      <c r="B28" s="187"/>
      <c r="C28" s="3"/>
      <c r="D28" s="144" t="s">
        <v>57</v>
      </c>
      <c r="E28" s="144"/>
      <c r="F28" s="144"/>
      <c r="G28" s="144"/>
      <c r="H28" s="144"/>
      <c r="I28" s="144"/>
      <c r="J28" s="144"/>
      <c r="K28" s="144"/>
      <c r="L28" s="144"/>
      <c r="M28" s="144"/>
      <c r="N28" s="144"/>
      <c r="O28" s="144"/>
      <c r="P28" s="144"/>
      <c r="Q28" s="144"/>
      <c r="R28" s="365"/>
      <c r="S28" s="150">
        <f>IF(B28="",1,0)</f>
        <v>1</v>
      </c>
      <c r="T28" s="150"/>
    </row>
    <row r="29" spans="1:27" ht="6" customHeight="1">
      <c r="A29" s="360"/>
      <c r="D29" s="711"/>
      <c r="E29" s="711"/>
      <c r="F29" s="711"/>
      <c r="G29" s="711"/>
      <c r="H29" s="711"/>
      <c r="I29" s="711"/>
      <c r="J29" s="711"/>
      <c r="K29" s="711"/>
      <c r="L29" s="711"/>
      <c r="M29" s="711"/>
      <c r="N29" s="711"/>
      <c r="O29" s="711"/>
      <c r="P29" s="711"/>
      <c r="Q29" s="711"/>
      <c r="R29" s="366"/>
      <c r="S29" s="150"/>
      <c r="T29" s="150"/>
    </row>
    <row r="30" spans="1:27" ht="15" customHeight="1">
      <c r="A30" s="360"/>
      <c r="B30" s="187"/>
      <c r="C30" s="3"/>
      <c r="D30" s="144" t="s">
        <v>58</v>
      </c>
      <c r="E30" s="144"/>
      <c r="F30" s="144"/>
      <c r="G30" s="144"/>
      <c r="H30" s="144"/>
      <c r="I30" s="144"/>
      <c r="J30" s="144"/>
      <c r="K30" s="144"/>
      <c r="L30" s="144"/>
      <c r="M30" s="144"/>
      <c r="N30" s="144"/>
      <c r="O30" s="144"/>
      <c r="P30" s="144"/>
      <c r="Q30" s="144"/>
      <c r="R30" s="365"/>
      <c r="S30" s="150">
        <f>IF(B30="",1,0)</f>
        <v>1</v>
      </c>
      <c r="T30" s="150"/>
    </row>
    <row r="31" spans="1:27" ht="6" customHeight="1">
      <c r="A31" s="360"/>
      <c r="D31" s="711"/>
      <c r="E31" s="711"/>
      <c r="F31" s="711"/>
      <c r="G31" s="711"/>
      <c r="H31" s="711"/>
      <c r="I31" s="711"/>
      <c r="J31" s="711"/>
      <c r="K31" s="711"/>
      <c r="L31" s="711"/>
      <c r="M31" s="711"/>
      <c r="N31" s="711"/>
      <c r="O31" s="711"/>
      <c r="P31" s="711"/>
      <c r="Q31" s="711"/>
      <c r="R31" s="366"/>
      <c r="S31" s="150"/>
      <c r="T31" s="150"/>
    </row>
    <row r="32" spans="1:27" ht="15" customHeight="1">
      <c r="A32" s="360"/>
      <c r="B32" s="187"/>
      <c r="C32" s="3"/>
      <c r="D32" s="144" t="s">
        <v>59</v>
      </c>
      <c r="E32" s="144"/>
      <c r="F32" s="144"/>
      <c r="G32" s="144"/>
      <c r="H32" s="144"/>
      <c r="I32" s="144"/>
      <c r="J32" s="144"/>
      <c r="K32" s="144"/>
      <c r="L32" s="144"/>
      <c r="M32" s="144"/>
      <c r="N32" s="144"/>
      <c r="O32" s="144"/>
      <c r="P32" s="144"/>
      <c r="Q32" s="144"/>
      <c r="R32" s="365"/>
      <c r="S32" s="150">
        <f>IF(B32="",1,0)</f>
        <v>1</v>
      </c>
      <c r="T32" s="150"/>
    </row>
    <row r="33" spans="1:20" ht="6" customHeight="1">
      <c r="A33" s="360"/>
      <c r="D33" s="711"/>
      <c r="E33" s="711"/>
      <c r="F33" s="711"/>
      <c r="G33" s="711"/>
      <c r="H33" s="711"/>
      <c r="I33" s="711"/>
      <c r="J33" s="711"/>
      <c r="K33" s="711"/>
      <c r="L33" s="711"/>
      <c r="M33" s="711"/>
      <c r="N33" s="711"/>
      <c r="O33" s="711"/>
      <c r="P33" s="711"/>
      <c r="Q33" s="711"/>
      <c r="R33" s="366"/>
      <c r="S33" s="150"/>
      <c r="T33" s="150"/>
    </row>
    <row r="34" spans="1:20" ht="15" customHeight="1">
      <c r="A34" s="360"/>
      <c r="B34" s="187"/>
      <c r="C34" s="3"/>
      <c r="D34" s="144" t="s">
        <v>60</v>
      </c>
      <c r="E34" s="144"/>
      <c r="F34" s="144"/>
      <c r="G34" s="144"/>
      <c r="H34" s="144"/>
      <c r="I34" s="144"/>
      <c r="J34" s="144"/>
      <c r="K34" s="144"/>
      <c r="L34" s="144"/>
      <c r="M34" s="144"/>
      <c r="N34" s="144"/>
      <c r="O34" s="144"/>
      <c r="P34" s="144"/>
      <c r="Q34" s="144"/>
      <c r="R34" s="365"/>
      <c r="S34" s="150">
        <f>IF(B34="",1,0)</f>
        <v>1</v>
      </c>
      <c r="T34" s="150"/>
    </row>
    <row r="35" spans="1:20" ht="6" customHeight="1">
      <c r="A35" s="360"/>
      <c r="D35" s="711"/>
      <c r="E35" s="711"/>
      <c r="F35" s="711"/>
      <c r="G35" s="711"/>
      <c r="H35" s="711"/>
      <c r="I35" s="711"/>
      <c r="J35" s="711"/>
      <c r="K35" s="711"/>
      <c r="L35" s="711"/>
      <c r="M35" s="711"/>
      <c r="N35" s="711"/>
      <c r="O35" s="711"/>
      <c r="P35" s="711"/>
      <c r="Q35" s="711"/>
      <c r="R35" s="366"/>
      <c r="S35" s="150"/>
      <c r="T35" s="150"/>
    </row>
    <row r="36" spans="1:20" ht="15" customHeight="1">
      <c r="A36" s="360"/>
      <c r="B36" s="187"/>
      <c r="C36" s="3"/>
      <c r="D36" s="144" t="s">
        <v>61</v>
      </c>
      <c r="E36" s="144"/>
      <c r="F36" s="144"/>
      <c r="G36" s="144"/>
      <c r="H36" s="144"/>
      <c r="I36" s="144"/>
      <c r="J36" s="144"/>
      <c r="K36" s="144"/>
      <c r="L36" s="144"/>
      <c r="M36" s="144"/>
      <c r="N36" s="144"/>
      <c r="O36" s="144"/>
      <c r="P36" s="144"/>
      <c r="Q36" s="144"/>
      <c r="R36" s="365"/>
      <c r="S36" s="150">
        <f>IF(B36="",1,0)</f>
        <v>1</v>
      </c>
      <c r="T36" s="150"/>
    </row>
    <row r="37" spans="1:20" ht="6" customHeight="1">
      <c r="A37" s="360"/>
      <c r="D37" s="711"/>
      <c r="E37" s="711"/>
      <c r="F37" s="711"/>
      <c r="G37" s="711"/>
      <c r="H37" s="711"/>
      <c r="I37" s="711"/>
      <c r="J37" s="711"/>
      <c r="K37" s="711"/>
      <c r="L37" s="711"/>
      <c r="M37" s="711"/>
      <c r="N37" s="711"/>
      <c r="O37" s="711"/>
      <c r="P37" s="711"/>
      <c r="Q37" s="711"/>
      <c r="R37" s="366"/>
      <c r="S37" s="150"/>
      <c r="T37" s="150"/>
    </row>
    <row r="38" spans="1:20" s="144" customFormat="1" ht="18" customHeight="1">
      <c r="A38" s="364"/>
      <c r="B38" s="349" t="s">
        <v>62</v>
      </c>
      <c r="C38" s="350"/>
      <c r="D38" s="99"/>
      <c r="R38" s="365"/>
      <c r="S38" s="150"/>
      <c r="T38" s="150"/>
    </row>
    <row r="39" spans="1:20" ht="15" customHeight="1">
      <c r="A39" s="360"/>
      <c r="B39" s="187"/>
      <c r="C39" s="3"/>
      <c r="D39" t="s">
        <v>63</v>
      </c>
      <c r="R39" s="363"/>
      <c r="S39" s="150">
        <f t="shared" ref="S39:S41" si="0">IF(B39="",1,0)</f>
        <v>1</v>
      </c>
      <c r="T39" s="150"/>
    </row>
    <row r="40" spans="1:20" ht="6" customHeight="1">
      <c r="A40" s="360"/>
      <c r="D40" s="711"/>
      <c r="E40" s="711"/>
      <c r="F40" s="711"/>
      <c r="G40" s="711"/>
      <c r="H40" s="711"/>
      <c r="I40" s="711"/>
      <c r="J40" s="711"/>
      <c r="K40" s="711"/>
      <c r="L40" s="711"/>
      <c r="M40" s="711"/>
      <c r="N40" s="711"/>
      <c r="O40" s="711"/>
      <c r="P40" s="711"/>
      <c r="Q40" s="711"/>
      <c r="R40" s="366"/>
      <c r="S40" s="150"/>
      <c r="T40" s="150"/>
    </row>
    <row r="41" spans="1:20">
      <c r="A41" s="360"/>
      <c r="B41" s="187"/>
      <c r="C41" s="3"/>
      <c r="D41" t="s">
        <v>64</v>
      </c>
      <c r="R41" s="363"/>
      <c r="S41" s="150">
        <f t="shared" si="0"/>
        <v>1</v>
      </c>
      <c r="T41" s="150"/>
    </row>
    <row r="42" spans="1:20" ht="6" customHeight="1">
      <c r="A42" s="360"/>
      <c r="D42" s="711"/>
      <c r="E42" s="711"/>
      <c r="F42" s="711"/>
      <c r="G42" s="711"/>
      <c r="H42" s="711"/>
      <c r="I42" s="711"/>
      <c r="J42" s="711"/>
      <c r="K42" s="711"/>
      <c r="L42" s="711"/>
      <c r="M42" s="711"/>
      <c r="N42" s="711"/>
      <c r="O42" s="711"/>
      <c r="P42" s="711"/>
      <c r="Q42" s="711"/>
      <c r="R42" s="366"/>
      <c r="S42" s="150"/>
      <c r="T42" s="150"/>
    </row>
    <row r="43" spans="1:20" s="144" customFormat="1" ht="18" customHeight="1">
      <c r="A43" s="364"/>
      <c r="B43" s="349" t="s">
        <v>65</v>
      </c>
      <c r="C43" s="350"/>
      <c r="D43" s="99"/>
      <c r="R43" s="365"/>
      <c r="S43" s="150"/>
      <c r="T43" s="150"/>
    </row>
    <row r="44" spans="1:20" s="144" customFormat="1" ht="15" customHeight="1">
      <c r="A44" s="364"/>
      <c r="B44" s="187"/>
      <c r="C44" s="350"/>
      <c r="D44" s="758" t="s">
        <v>66</v>
      </c>
      <c r="E44" s="758"/>
      <c r="F44" s="758"/>
      <c r="G44" s="758"/>
      <c r="H44" s="758"/>
      <c r="I44" s="758"/>
      <c r="J44" s="758"/>
      <c r="K44" s="758"/>
      <c r="L44" s="758"/>
      <c r="M44" s="758"/>
      <c r="N44" s="758"/>
      <c r="O44" s="758"/>
      <c r="P44" s="758"/>
      <c r="Q44" s="758"/>
      <c r="R44" s="366"/>
      <c r="S44" s="150">
        <f t="shared" ref="S44" si="1">IF(B44="",1,0)</f>
        <v>1</v>
      </c>
      <c r="T44" s="150"/>
    </row>
    <row r="45" spans="1:20" s="144" customFormat="1" ht="15" customHeight="1">
      <c r="A45" s="364"/>
      <c r="B45" s="350"/>
      <c r="C45" s="350"/>
      <c r="D45" s="758"/>
      <c r="E45" s="758"/>
      <c r="F45" s="758"/>
      <c r="G45" s="758"/>
      <c r="H45" s="758"/>
      <c r="I45" s="758"/>
      <c r="J45" s="758"/>
      <c r="K45" s="758"/>
      <c r="L45" s="758"/>
      <c r="M45" s="758"/>
      <c r="N45" s="758"/>
      <c r="O45" s="758"/>
      <c r="P45" s="758"/>
      <c r="Q45" s="758"/>
      <c r="R45" s="366"/>
      <c r="S45" s="150"/>
      <c r="T45" s="150"/>
    </row>
    <row r="46" spans="1:20" s="144" customFormat="1" ht="6" customHeight="1">
      <c r="A46" s="364"/>
      <c r="B46" s="350"/>
      <c r="C46" s="350"/>
      <c r="D46" s="99"/>
      <c r="R46" s="365"/>
      <c r="S46" s="150"/>
      <c r="T46" s="150"/>
    </row>
    <row r="47" spans="1:20" ht="15" customHeight="1">
      <c r="A47" s="360"/>
      <c r="B47" s="187"/>
      <c r="C47" s="3"/>
      <c r="D47" s="758" t="s">
        <v>67</v>
      </c>
      <c r="E47" s="758"/>
      <c r="F47" s="758"/>
      <c r="G47" s="758"/>
      <c r="H47" s="758"/>
      <c r="I47" s="758"/>
      <c r="J47" s="758"/>
      <c r="K47" s="758"/>
      <c r="L47" s="758"/>
      <c r="M47" s="758"/>
      <c r="N47" s="758"/>
      <c r="O47" s="758"/>
      <c r="P47" s="758"/>
      <c r="Q47" s="758"/>
      <c r="R47" s="366"/>
      <c r="S47" s="150">
        <f t="shared" ref="S47" si="2">IF(B47="",1,0)</f>
        <v>1</v>
      </c>
      <c r="T47" s="150"/>
    </row>
    <row r="48" spans="1:20" ht="15" customHeight="1">
      <c r="A48" s="360"/>
      <c r="D48" s="758"/>
      <c r="E48" s="758"/>
      <c r="F48" s="758"/>
      <c r="G48" s="758"/>
      <c r="H48" s="758"/>
      <c r="I48" s="758"/>
      <c r="J48" s="758"/>
      <c r="K48" s="758"/>
      <c r="L48" s="758"/>
      <c r="M48" s="758"/>
      <c r="N48" s="758"/>
      <c r="O48" s="758"/>
      <c r="P48" s="758"/>
      <c r="Q48" s="758"/>
      <c r="R48" s="366"/>
      <c r="S48" s="150"/>
      <c r="T48" s="150"/>
    </row>
    <row r="49" spans="1:20" ht="6" customHeight="1">
      <c r="A49" s="360"/>
      <c r="D49" s="711"/>
      <c r="E49" s="711"/>
      <c r="F49" s="711"/>
      <c r="G49" s="711"/>
      <c r="H49" s="711"/>
      <c r="I49" s="711"/>
      <c r="J49" s="711"/>
      <c r="K49" s="711"/>
      <c r="L49" s="711"/>
      <c r="M49" s="711"/>
      <c r="N49" s="711"/>
      <c r="O49" s="711"/>
      <c r="P49" s="711"/>
      <c r="Q49" s="711"/>
      <c r="R49" s="366"/>
      <c r="S49" s="150"/>
      <c r="T49" s="150"/>
    </row>
    <row r="50" spans="1:20" ht="15" customHeight="1">
      <c r="A50" s="360"/>
      <c r="B50" s="187"/>
      <c r="C50" s="3"/>
      <c r="D50" s="758" t="s">
        <v>68</v>
      </c>
      <c r="E50" s="758"/>
      <c r="F50" s="758"/>
      <c r="G50" s="758"/>
      <c r="H50" s="758"/>
      <c r="I50" s="758"/>
      <c r="J50" s="758"/>
      <c r="K50" s="758"/>
      <c r="L50" s="758"/>
      <c r="M50" s="758"/>
      <c r="N50" s="758"/>
      <c r="O50" s="758"/>
      <c r="P50" s="758"/>
      <c r="Q50" s="758"/>
      <c r="R50" s="366"/>
      <c r="S50" s="150">
        <f t="shared" ref="S50" si="3">IF(B50="",1,0)</f>
        <v>1</v>
      </c>
      <c r="T50" s="150"/>
    </row>
    <row r="51" spans="1:20" ht="30.75" customHeight="1">
      <c r="A51" s="360"/>
      <c r="D51" s="758"/>
      <c r="E51" s="758"/>
      <c r="F51" s="758"/>
      <c r="G51" s="758"/>
      <c r="H51" s="758"/>
      <c r="I51" s="758"/>
      <c r="J51" s="758"/>
      <c r="K51" s="758"/>
      <c r="L51" s="758"/>
      <c r="M51" s="758"/>
      <c r="N51" s="758"/>
      <c r="O51" s="758"/>
      <c r="P51" s="758"/>
      <c r="Q51" s="758"/>
      <c r="R51" s="366"/>
      <c r="S51" s="150"/>
      <c r="T51" s="150"/>
    </row>
    <row r="52" spans="1:20" ht="7.5" customHeight="1">
      <c r="A52" s="360"/>
      <c r="D52" s="711"/>
      <c r="E52" s="711"/>
      <c r="F52" s="711"/>
      <c r="G52" s="711"/>
      <c r="H52" s="711"/>
      <c r="I52" s="711"/>
      <c r="J52" s="711"/>
      <c r="K52" s="711"/>
      <c r="L52" s="711"/>
      <c r="M52" s="711"/>
      <c r="N52" s="711"/>
      <c r="O52" s="711"/>
      <c r="P52" s="711"/>
      <c r="Q52" s="711"/>
      <c r="R52" s="366"/>
      <c r="S52" s="150"/>
      <c r="T52" s="150"/>
    </row>
    <row r="53" spans="1:20" ht="15" customHeight="1">
      <c r="A53" s="360"/>
      <c r="B53" s="187"/>
      <c r="C53" s="3"/>
      <c r="D53" s="758" t="s">
        <v>69</v>
      </c>
      <c r="E53" s="758"/>
      <c r="F53" s="758"/>
      <c r="G53" s="758"/>
      <c r="H53" s="758"/>
      <c r="I53" s="758"/>
      <c r="J53" s="758"/>
      <c r="K53" s="758"/>
      <c r="L53" s="758"/>
      <c r="M53" s="758"/>
      <c r="N53" s="758"/>
      <c r="O53" s="758"/>
      <c r="P53" s="758"/>
      <c r="Q53" s="758"/>
      <c r="R53" s="366"/>
      <c r="S53" s="150">
        <f t="shared" ref="S53" si="4">IF(B53="",1,0)</f>
        <v>1</v>
      </c>
      <c r="T53" s="150"/>
    </row>
    <row r="54" spans="1:20" ht="15" customHeight="1">
      <c r="A54" s="360"/>
      <c r="B54" s="3"/>
      <c r="C54" s="3"/>
      <c r="D54" s="758"/>
      <c r="E54" s="758"/>
      <c r="F54" s="758"/>
      <c r="G54" s="758"/>
      <c r="H54" s="758"/>
      <c r="I54" s="758"/>
      <c r="J54" s="758"/>
      <c r="K54" s="758"/>
      <c r="L54" s="758"/>
      <c r="M54" s="758"/>
      <c r="N54" s="758"/>
      <c r="O54" s="758"/>
      <c r="P54" s="758"/>
      <c r="Q54" s="758"/>
      <c r="R54" s="366"/>
      <c r="S54" s="150"/>
      <c r="T54" s="150"/>
    </row>
    <row r="55" spans="1:20" ht="6" customHeight="1">
      <c r="A55" s="360"/>
      <c r="D55" s="711"/>
      <c r="E55" s="711"/>
      <c r="F55" s="711"/>
      <c r="G55" s="711"/>
      <c r="H55" s="711"/>
      <c r="I55" s="711"/>
      <c r="J55" s="711"/>
      <c r="K55" s="711"/>
      <c r="L55" s="711"/>
      <c r="M55" s="711"/>
      <c r="N55" s="711"/>
      <c r="O55" s="711"/>
      <c r="P55" s="711"/>
      <c r="Q55" s="711"/>
      <c r="R55" s="366"/>
      <c r="S55" s="150"/>
      <c r="T55" s="150"/>
    </row>
    <row r="56" spans="1:20" s="144" customFormat="1" ht="18" customHeight="1">
      <c r="A56" s="364"/>
      <c r="B56" s="349" t="s">
        <v>70</v>
      </c>
      <c r="C56" s="350"/>
      <c r="D56" s="99"/>
      <c r="R56" s="365"/>
      <c r="S56" s="150"/>
      <c r="T56" s="150"/>
    </row>
    <row r="57" spans="1:20">
      <c r="A57" s="360"/>
      <c r="B57" s="187"/>
      <c r="C57" s="3"/>
      <c r="D57" t="s">
        <v>71</v>
      </c>
      <c r="R57" s="363"/>
      <c r="S57" s="150">
        <f t="shared" ref="S57" si="5">IF(B57="",1,0)</f>
        <v>1</v>
      </c>
      <c r="T57" s="150"/>
    </row>
    <row r="58" spans="1:20" ht="6" customHeight="1">
      <c r="A58" s="360"/>
      <c r="D58" s="711"/>
      <c r="E58" s="711"/>
      <c r="F58" s="711"/>
      <c r="G58" s="711"/>
      <c r="H58" s="711"/>
      <c r="I58" s="711"/>
      <c r="J58" s="711"/>
      <c r="K58" s="711"/>
      <c r="L58" s="711"/>
      <c r="M58" s="711"/>
      <c r="N58" s="711"/>
      <c r="O58" s="711"/>
      <c r="P58" s="711"/>
      <c r="Q58" s="711"/>
      <c r="R58" s="366"/>
      <c r="S58" s="150"/>
      <c r="T58" s="150"/>
    </row>
    <row r="59" spans="1:20" ht="15" customHeight="1">
      <c r="A59" s="360"/>
      <c r="B59" s="187"/>
      <c r="C59" s="3"/>
      <c r="D59" s="758" t="s">
        <v>72</v>
      </c>
      <c r="E59" s="758"/>
      <c r="F59" s="758"/>
      <c r="G59" s="758"/>
      <c r="H59" s="758"/>
      <c r="I59" s="758"/>
      <c r="J59" s="758"/>
      <c r="K59" s="758"/>
      <c r="L59" s="758"/>
      <c r="M59" s="758"/>
      <c r="N59" s="758"/>
      <c r="O59" s="758"/>
      <c r="P59" s="758"/>
      <c r="Q59" s="758"/>
      <c r="R59" s="366"/>
      <c r="S59" s="150">
        <f t="shared" ref="S59" si="6">IF(B59="",1,0)</f>
        <v>1</v>
      </c>
      <c r="T59" s="150"/>
    </row>
    <row r="60" spans="1:20">
      <c r="A60" s="360"/>
      <c r="D60" s="758"/>
      <c r="E60" s="758"/>
      <c r="F60" s="758"/>
      <c r="G60" s="758"/>
      <c r="H60" s="758"/>
      <c r="I60" s="758"/>
      <c r="J60" s="758"/>
      <c r="K60" s="758"/>
      <c r="L60" s="758"/>
      <c r="M60" s="758"/>
      <c r="N60" s="758"/>
      <c r="O60" s="758"/>
      <c r="P60" s="758"/>
      <c r="Q60" s="758"/>
      <c r="R60" s="366"/>
      <c r="S60" s="150"/>
      <c r="T60" s="150"/>
    </row>
    <row r="61" spans="1:20" ht="6" customHeight="1">
      <c r="A61" s="360"/>
      <c r="D61" s="711"/>
      <c r="E61" s="711"/>
      <c r="F61" s="711"/>
      <c r="G61" s="711"/>
      <c r="H61" s="711"/>
      <c r="I61" s="711"/>
      <c r="J61" s="711"/>
      <c r="K61" s="711"/>
      <c r="L61" s="711"/>
      <c r="M61" s="711"/>
      <c r="N61" s="711"/>
      <c r="O61" s="711"/>
      <c r="P61" s="711"/>
      <c r="Q61" s="711"/>
      <c r="R61" s="366"/>
      <c r="S61" s="150"/>
      <c r="T61" s="150"/>
    </row>
    <row r="62" spans="1:20" s="144" customFormat="1" ht="18" customHeight="1">
      <c r="A62" s="364"/>
      <c r="B62" s="349" t="s">
        <v>73</v>
      </c>
      <c r="C62" s="350"/>
      <c r="D62" s="99"/>
      <c r="R62" s="365"/>
      <c r="S62" s="150"/>
      <c r="T62" s="150"/>
    </row>
    <row r="63" spans="1:20">
      <c r="A63" s="360"/>
      <c r="B63" s="187"/>
      <c r="C63" s="3"/>
      <c r="D63" t="s">
        <v>74</v>
      </c>
      <c r="R63" s="363"/>
      <c r="S63" s="150">
        <f t="shared" ref="S63" si="7">IF(B63="",1,0)</f>
        <v>1</v>
      </c>
      <c r="T63" s="150"/>
    </row>
    <row r="64" spans="1:20" ht="6" customHeight="1">
      <c r="A64" s="360"/>
      <c r="D64" s="711"/>
      <c r="E64" s="711"/>
      <c r="F64" s="711"/>
      <c r="G64" s="711"/>
      <c r="H64" s="711"/>
      <c r="I64" s="711"/>
      <c r="J64" s="711"/>
      <c r="K64" s="711"/>
      <c r="L64" s="711"/>
      <c r="M64" s="711"/>
      <c r="N64" s="711"/>
      <c r="O64" s="711"/>
      <c r="P64" s="711"/>
      <c r="Q64" s="711"/>
      <c r="R64" s="366"/>
      <c r="S64" s="150"/>
      <c r="T64" s="150"/>
    </row>
    <row r="65" spans="1:20">
      <c r="A65" s="360"/>
      <c r="B65" s="187"/>
      <c r="C65" s="3"/>
      <c r="D65" t="s">
        <v>75</v>
      </c>
      <c r="R65" s="363"/>
      <c r="S65" s="150">
        <f>IF(B65="",1,0)</f>
        <v>1</v>
      </c>
      <c r="T65" s="150"/>
    </row>
    <row r="66" spans="1:20" ht="6" customHeight="1">
      <c r="A66" s="360"/>
      <c r="D66" s="711"/>
      <c r="E66" s="711"/>
      <c r="F66" s="711"/>
      <c r="G66" s="711"/>
      <c r="H66" s="711"/>
      <c r="I66" s="711"/>
      <c r="J66" s="711"/>
      <c r="K66" s="711"/>
      <c r="L66" s="711"/>
      <c r="M66" s="711"/>
      <c r="N66" s="711"/>
      <c r="O66" s="711"/>
      <c r="P66" s="711"/>
      <c r="Q66" s="711"/>
      <c r="R66" s="366"/>
      <c r="S66" s="150"/>
      <c r="T66" s="150"/>
    </row>
    <row r="67" spans="1:20">
      <c r="A67" s="360"/>
      <c r="B67" s="187"/>
      <c r="C67" s="3"/>
      <c r="D67" t="s">
        <v>76</v>
      </c>
      <c r="R67" s="363"/>
      <c r="S67" s="150">
        <f>IF(B67="",1,0)</f>
        <v>1</v>
      </c>
      <c r="T67" s="150"/>
    </row>
    <row r="68" spans="1:20">
      <c r="A68" s="360"/>
      <c r="R68" s="363"/>
      <c r="S68" s="48" t="str">
        <f>IF(SUM(S11:S67)&gt;0,"Not Complete","Complete")</f>
        <v>Not Complete</v>
      </c>
      <c r="T68" s="48" t="s">
        <v>77</v>
      </c>
    </row>
    <row r="69" spans="1:20" s="118" customFormat="1" ht="20.100000000000001" customHeight="1">
      <c r="A69" s="368"/>
      <c r="B69" s="66" t="s">
        <v>78</v>
      </c>
      <c r="R69" s="369"/>
      <c r="S69" s="82"/>
      <c r="T69" s="182"/>
    </row>
    <row r="70" spans="1:20">
      <c r="A70" s="360"/>
      <c r="B70" s="757"/>
      <c r="C70" s="757"/>
      <c r="D70" s="757"/>
      <c r="E70" s="757"/>
      <c r="F70" s="757"/>
      <c r="G70" s="757"/>
      <c r="H70" s="757"/>
      <c r="I70" s="757"/>
      <c r="J70" s="757"/>
      <c r="K70" s="757"/>
      <c r="L70" s="757"/>
      <c r="M70" s="757"/>
      <c r="N70" s="757"/>
      <c r="O70" s="757"/>
      <c r="P70" s="757"/>
      <c r="Q70" s="757"/>
      <c r="R70" s="366"/>
      <c r="S70" s="47"/>
      <c r="T70" s="150"/>
    </row>
    <row r="71" spans="1:20">
      <c r="A71" s="360"/>
      <c r="B71" s="757"/>
      <c r="C71" s="757"/>
      <c r="D71" s="757"/>
      <c r="E71" s="757"/>
      <c r="F71" s="757"/>
      <c r="G71" s="757"/>
      <c r="H71" s="757"/>
      <c r="I71" s="757"/>
      <c r="J71" s="757"/>
      <c r="K71" s="757"/>
      <c r="L71" s="757"/>
      <c r="M71" s="757"/>
      <c r="N71" s="757"/>
      <c r="O71" s="757"/>
      <c r="P71" s="757"/>
      <c r="Q71" s="757"/>
      <c r="R71" s="366"/>
      <c r="S71" s="47"/>
      <c r="T71" s="150"/>
    </row>
    <row r="72" spans="1:20">
      <c r="A72" s="360"/>
      <c r="B72" s="757"/>
      <c r="C72" s="757"/>
      <c r="D72" s="757"/>
      <c r="E72" s="757"/>
      <c r="F72" s="757"/>
      <c r="G72" s="757"/>
      <c r="H72" s="757"/>
      <c r="I72" s="757"/>
      <c r="J72" s="757"/>
      <c r="K72" s="757"/>
      <c r="L72" s="757"/>
      <c r="M72" s="757"/>
      <c r="N72" s="757"/>
      <c r="O72" s="757"/>
      <c r="P72" s="757"/>
      <c r="Q72" s="757"/>
      <c r="R72" s="366"/>
      <c r="S72" s="151" t="s">
        <v>79</v>
      </c>
      <c r="T72" s="47"/>
    </row>
    <row r="73" spans="1:20">
      <c r="A73" s="360"/>
      <c r="B73" s="757"/>
      <c r="C73" s="757"/>
      <c r="D73" s="757"/>
      <c r="E73" s="757"/>
      <c r="F73" s="757"/>
      <c r="G73" s="757"/>
      <c r="H73" s="757"/>
      <c r="I73" s="757"/>
      <c r="J73" s="757"/>
      <c r="K73" s="757"/>
      <c r="L73" s="757"/>
      <c r="M73" s="757"/>
      <c r="N73" s="757"/>
      <c r="O73" s="757"/>
      <c r="P73" s="757"/>
      <c r="Q73" s="757"/>
      <c r="R73" s="366"/>
      <c r="S73" s="225">
        <f>COUNTIF(B11:B67, "No")</f>
        <v>0</v>
      </c>
      <c r="T73" s="47"/>
    </row>
    <row r="74" spans="1:20" ht="15.75" thickBot="1">
      <c r="A74" s="370"/>
      <c r="B74" s="371"/>
      <c r="C74" s="371"/>
      <c r="D74" s="371"/>
      <c r="E74" s="371"/>
      <c r="F74" s="371"/>
      <c r="G74" s="371"/>
      <c r="H74" s="371"/>
      <c r="I74" s="371"/>
      <c r="J74" s="371"/>
      <c r="K74" s="371"/>
      <c r="L74" s="371"/>
      <c r="M74" s="371"/>
      <c r="N74" s="371"/>
      <c r="O74" s="371"/>
      <c r="P74" s="371"/>
      <c r="Q74" s="371"/>
      <c r="R74" s="372"/>
      <c r="S74" s="540" t="str">
        <f>IF(AND(S73&gt;0,B70&lt;&gt;""),"Complete",IF(S73=0,"Not Applicable","Not Complete"))</f>
        <v>Not Applicable</v>
      </c>
      <c r="T74" s="47"/>
    </row>
    <row r="154" spans="10:10" hidden="1">
      <c r="J154" t="s">
        <v>80</v>
      </c>
    </row>
    <row r="155" spans="10:10" hidden="1">
      <c r="J155" t="s">
        <v>81</v>
      </c>
    </row>
    <row r="156" spans="10:10" hidden="1">
      <c r="J156" t="s">
        <v>82</v>
      </c>
    </row>
    <row r="157" spans="10:10" hidden="1">
      <c r="J157" t="s">
        <v>83</v>
      </c>
    </row>
    <row r="158" spans="10:10" hidden="1">
      <c r="J158" t="s">
        <v>84</v>
      </c>
    </row>
  </sheetData>
  <sheetProtection algorithmName="SHA-512" hashValue="9oWC8ey68hRLqmy7z1veBdEWKZYORp18HDS0uON4yO4J3qr+Qyy7WUVcN2oAwRPuBVRKfdaSyUDNajGfbieT+Q==" saltValue="VGYE3zUkbHE8ydcJHpGGfQ==" spinCount="100000" sheet="1" selectLockedCells="1"/>
  <mergeCells count="14">
    <mergeCell ref="A1:F1"/>
    <mergeCell ref="B70:Q73"/>
    <mergeCell ref="D59:Q60"/>
    <mergeCell ref="D47:Q48"/>
    <mergeCell ref="B3:Q3"/>
    <mergeCell ref="D11:Q12"/>
    <mergeCell ref="D50:Q51"/>
    <mergeCell ref="D53:Q54"/>
    <mergeCell ref="D44:Q45"/>
    <mergeCell ref="B5:E5"/>
    <mergeCell ref="F5:Q5"/>
    <mergeCell ref="B4:Q4"/>
    <mergeCell ref="B7:Q7"/>
    <mergeCell ref="B8:Q8"/>
  </mergeCells>
  <conditionalFormatting sqref="B21">
    <cfRule type="expression" dxfId="384" priority="152">
      <formula>$B21="No"</formula>
    </cfRule>
  </conditionalFormatting>
  <conditionalFormatting sqref="B23">
    <cfRule type="expression" dxfId="383" priority="151">
      <formula>$B23="No"</formula>
    </cfRule>
  </conditionalFormatting>
  <conditionalFormatting sqref="B25">
    <cfRule type="expression" dxfId="382" priority="150">
      <formula>$B25="No"</formula>
    </cfRule>
  </conditionalFormatting>
  <conditionalFormatting sqref="B70:Q73">
    <cfRule type="expression" dxfId="381" priority="71">
      <formula>$S$73&gt;0</formula>
    </cfRule>
  </conditionalFormatting>
  <conditionalFormatting sqref="B63">
    <cfRule type="expression" dxfId="380" priority="18">
      <formula>$B63="No"</formula>
    </cfRule>
  </conditionalFormatting>
  <conditionalFormatting sqref="B53">
    <cfRule type="expression" dxfId="379" priority="14">
      <formula>$B53="No"</formula>
    </cfRule>
  </conditionalFormatting>
  <conditionalFormatting sqref="B41">
    <cfRule type="expression" dxfId="378" priority="10">
      <formula>$B41="No"</formula>
    </cfRule>
  </conditionalFormatting>
  <conditionalFormatting sqref="B59">
    <cfRule type="expression" dxfId="377" priority="16">
      <formula>$B59="No"</formula>
    </cfRule>
  </conditionalFormatting>
  <conditionalFormatting sqref="B47">
    <cfRule type="expression" dxfId="376" priority="12">
      <formula>$B47="No"</formula>
    </cfRule>
  </conditionalFormatting>
  <conditionalFormatting sqref="B36">
    <cfRule type="expression" dxfId="375" priority="8">
      <formula>$B36="No"</formula>
    </cfRule>
  </conditionalFormatting>
  <conditionalFormatting sqref="B32">
    <cfRule type="expression" dxfId="374" priority="6">
      <formula>$B32="No"</formula>
    </cfRule>
  </conditionalFormatting>
  <conditionalFormatting sqref="B19">
    <cfRule type="expression" dxfId="373" priority="3">
      <formula>$B19="No"</formula>
    </cfRule>
  </conditionalFormatting>
  <conditionalFormatting sqref="B67">
    <cfRule type="expression" dxfId="372" priority="19">
      <formula>$B67="No"</formula>
    </cfRule>
  </conditionalFormatting>
  <conditionalFormatting sqref="B65">
    <cfRule type="expression" dxfId="371" priority="17">
      <formula>$B65="No"</formula>
    </cfRule>
  </conditionalFormatting>
  <conditionalFormatting sqref="B57">
    <cfRule type="expression" dxfId="370" priority="15">
      <formula>$B57="No"</formula>
    </cfRule>
  </conditionalFormatting>
  <conditionalFormatting sqref="B50">
    <cfRule type="expression" dxfId="369" priority="13">
      <formula>$B50="No"</formula>
    </cfRule>
  </conditionalFormatting>
  <conditionalFormatting sqref="B44">
    <cfRule type="expression" dxfId="368" priority="11">
      <formula>$B44="No"</formula>
    </cfRule>
  </conditionalFormatting>
  <conditionalFormatting sqref="B39">
    <cfRule type="expression" dxfId="367" priority="9">
      <formula>$B39="No"</formula>
    </cfRule>
  </conditionalFormatting>
  <conditionalFormatting sqref="B34">
    <cfRule type="expression" dxfId="366" priority="7">
      <formula>$B34="No"</formula>
    </cfRule>
  </conditionalFormatting>
  <conditionalFormatting sqref="B30">
    <cfRule type="expression" dxfId="365" priority="5">
      <formula>$B30="No"</formula>
    </cfRule>
  </conditionalFormatting>
  <conditionalFormatting sqref="B28">
    <cfRule type="expression" dxfId="364" priority="4">
      <formula>$B28="No"</formula>
    </cfRule>
  </conditionalFormatting>
  <conditionalFormatting sqref="B15">
    <cfRule type="expression" dxfId="363" priority="2">
      <formula>$B15="No"</formula>
    </cfRule>
  </conditionalFormatting>
  <conditionalFormatting sqref="B11">
    <cfRule type="expression" dxfId="362" priority="1">
      <formula>$B11="No"</formula>
    </cfRule>
  </conditionalFormatting>
  <dataValidations xWindow="52" yWindow="663" count="1">
    <dataValidation type="list" allowBlank="1" showInputMessage="1" showErrorMessage="1" sqref="B65 B67 B15 B19 B28 B30 B11 B32 B34 B36 B39 B41 B44 B47 B50 B53 B57 B59 B63" xr:uid="{00000000-0002-0000-0200-000000000000}">
      <formula1>$S$3:$S$5</formula1>
    </dataValidation>
  </dataValidations>
  <hyperlinks>
    <hyperlink ref="A1:F1" location="'Cover sheet'!A1" display="Click Here to Return to Cover Sheet" xr:uid="{00000000-0004-0000-0200-000000000000}"/>
  </hyperlinks>
  <pageMargins left="0.45" right="0.45" top="0.75" bottom="0.75" header="0.3" footer="0.3"/>
  <pageSetup paperSize="5" scale="63" fitToHeight="0" orientation="portrait" r:id="rId1"/>
  <headerFooter>
    <oddHeader>&amp;CAccess Requirements&amp;RPage &amp;P</oddHeader>
  </headerFooter>
  <colBreaks count="1" manualBreakCount="1">
    <brk id="20" max="1048575" man="1"/>
  </colBreaks>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BZ144"/>
  <sheetViews>
    <sheetView showGridLines="0" topLeftCell="A52" zoomScale="90" zoomScaleNormal="90" workbookViewId="0">
      <selection activeCell="E10" sqref="E10:I10"/>
    </sheetView>
  </sheetViews>
  <sheetFormatPr defaultColWidth="9.140625" defaultRowHeight="15"/>
  <cols>
    <col min="1" max="1" width="2.7109375" customWidth="1"/>
    <col min="2" max="3" width="2.42578125" customWidth="1"/>
    <col min="4" max="4" width="2.7109375" customWidth="1"/>
    <col min="5" max="5" width="24.85546875" customWidth="1"/>
    <col min="6" max="6" width="33.5703125" customWidth="1"/>
    <col min="7" max="7" width="4.7109375" customWidth="1"/>
    <col min="8" max="8" width="23.5703125" customWidth="1"/>
    <col min="9" max="9" width="22" customWidth="1"/>
    <col min="10" max="10" width="5.85546875" customWidth="1"/>
    <col min="11" max="11" width="16.140625" customWidth="1"/>
    <col min="12" max="12" width="4.5703125" customWidth="1"/>
    <col min="13" max="13" width="20.42578125" customWidth="1"/>
    <col min="14" max="14" width="25" customWidth="1"/>
    <col min="15" max="15" width="29.42578125" customWidth="1"/>
    <col min="16" max="17" width="2.7109375" customWidth="1"/>
    <col min="18" max="18" width="4.7109375" customWidth="1"/>
    <col min="19" max="19" width="2.7109375" customWidth="1"/>
    <col min="20" max="34" width="2.7109375" hidden="1" customWidth="1"/>
    <col min="35" max="35" width="9.140625" hidden="1" customWidth="1"/>
    <col min="36" max="36" width="21.42578125" style="8" hidden="1" customWidth="1"/>
    <col min="37" max="37" width="17.85546875" style="8" hidden="1" customWidth="1"/>
    <col min="38" max="38" width="21.85546875" style="8" hidden="1" customWidth="1"/>
    <col min="39" max="39" width="13.5703125" style="8" hidden="1" customWidth="1"/>
    <col min="40" max="40" width="2.42578125" style="8" hidden="1" customWidth="1"/>
    <col min="41" max="41" width="12.140625" hidden="1" customWidth="1"/>
    <col min="42" max="45" width="9.140625" hidden="1" customWidth="1"/>
    <col min="46" max="46" width="20.140625" style="521" hidden="1" customWidth="1"/>
    <col min="47" max="47" width="17.28515625" style="225" hidden="1" customWidth="1"/>
    <col min="48" max="48" width="15.28515625" hidden="1" customWidth="1"/>
    <col min="49" max="78" width="9.140625" hidden="1" customWidth="1"/>
  </cols>
  <sheetData>
    <row r="1" spans="1:53" ht="15.75" thickBot="1">
      <c r="A1" s="756" t="s">
        <v>33</v>
      </c>
      <c r="B1" s="756"/>
      <c r="C1" s="756"/>
      <c r="D1" s="756"/>
      <c r="E1" s="756"/>
      <c r="F1" s="756"/>
    </row>
    <row r="2" spans="1:53" ht="18" customHeight="1">
      <c r="A2" s="389"/>
      <c r="B2" s="390"/>
      <c r="C2" s="390"/>
      <c r="D2" s="390"/>
      <c r="E2" s="352"/>
      <c r="F2" s="391"/>
      <c r="G2" s="391"/>
      <c r="H2" s="391"/>
      <c r="I2" s="391"/>
      <c r="J2" s="391"/>
      <c r="K2" s="391"/>
      <c r="L2" s="391"/>
      <c r="M2" s="391"/>
      <c r="N2" s="391"/>
      <c r="O2" s="390"/>
      <c r="P2" s="390"/>
      <c r="Q2" s="390"/>
      <c r="R2" s="390"/>
      <c r="S2" s="392"/>
    </row>
    <row r="3" spans="1:53" ht="46.5" customHeight="1">
      <c r="A3" s="393"/>
      <c r="B3" s="759" t="s">
        <v>85</v>
      </c>
      <c r="C3" s="759"/>
      <c r="D3" s="759"/>
      <c r="E3" s="759"/>
      <c r="F3" s="759"/>
      <c r="G3" s="759"/>
      <c r="H3" s="759"/>
      <c r="I3" s="759"/>
      <c r="J3" s="759"/>
      <c r="K3" s="759"/>
      <c r="L3" s="759"/>
      <c r="M3" s="759"/>
      <c r="N3" s="759"/>
      <c r="O3" s="759"/>
      <c r="P3" s="759"/>
      <c r="Q3" s="759"/>
      <c r="R3" s="759"/>
      <c r="S3" s="394"/>
      <c r="T3" s="136"/>
      <c r="U3" s="136"/>
      <c r="V3" s="136"/>
      <c r="W3" s="136"/>
      <c r="X3" s="136"/>
      <c r="Y3" s="136"/>
      <c r="Z3" s="136"/>
      <c r="AA3" s="136"/>
      <c r="AB3" s="136"/>
      <c r="AC3" s="136"/>
      <c r="AD3" s="136"/>
      <c r="AE3" s="136"/>
      <c r="AF3" s="136"/>
      <c r="AG3" s="136"/>
      <c r="AH3" s="136"/>
      <c r="AI3" s="14"/>
      <c r="AK3" s="15"/>
      <c r="AL3" s="511" t="s">
        <v>86</v>
      </c>
      <c r="AM3" s="512"/>
      <c r="AN3" s="512"/>
      <c r="AO3" s="512"/>
      <c r="AP3" s="512"/>
      <c r="AQ3" s="512"/>
      <c r="AR3" s="513"/>
      <c r="AS3" s="136"/>
      <c r="AT3" s="520"/>
      <c r="AU3" s="529"/>
    </row>
    <row r="4" spans="1:53" ht="18.75">
      <c r="A4" s="393"/>
      <c r="E4" s="711"/>
      <c r="F4" s="711"/>
      <c r="G4" s="711"/>
      <c r="H4" s="711"/>
      <c r="I4" s="711"/>
      <c r="J4" s="711"/>
      <c r="K4" s="711"/>
      <c r="L4" s="711"/>
      <c r="M4" s="711"/>
      <c r="N4" s="711"/>
      <c r="S4" s="363"/>
      <c r="AI4" s="15"/>
      <c r="AK4" s="17"/>
      <c r="AL4" s="514"/>
      <c r="AN4" s="17"/>
      <c r="AO4" s="15"/>
      <c r="AP4" s="15"/>
      <c r="AR4" s="159" t="s">
        <v>87</v>
      </c>
    </row>
    <row r="5" spans="1:53" ht="24.95" customHeight="1">
      <c r="A5" s="393"/>
      <c r="C5" s="802" t="s">
        <v>88</v>
      </c>
      <c r="D5" s="803"/>
      <c r="E5" s="803"/>
      <c r="F5" s="803"/>
      <c r="G5" s="803"/>
      <c r="H5" s="803"/>
      <c r="I5" s="803"/>
      <c r="J5" s="803"/>
      <c r="K5" s="803"/>
      <c r="L5" s="803"/>
      <c r="M5" s="803"/>
      <c r="N5" s="803"/>
      <c r="O5" s="803"/>
      <c r="P5" s="803"/>
      <c r="Q5" s="804"/>
      <c r="R5" s="136"/>
      <c r="S5" s="363"/>
      <c r="AI5" s="15"/>
      <c r="AK5" s="17"/>
      <c r="AL5" s="514"/>
      <c r="AN5" s="17"/>
      <c r="AO5" s="15"/>
      <c r="AP5" s="15"/>
      <c r="AR5" s="159" t="s">
        <v>89</v>
      </c>
    </row>
    <row r="6" spans="1:53" ht="18.75">
      <c r="A6" s="393"/>
      <c r="C6" s="65"/>
      <c r="E6" s="711"/>
      <c r="F6" s="711"/>
      <c r="G6" s="711"/>
      <c r="H6" s="711"/>
      <c r="I6" s="711"/>
      <c r="J6" s="711"/>
      <c r="K6" s="711"/>
      <c r="L6" s="711"/>
      <c r="M6" s="711"/>
      <c r="N6" s="711"/>
      <c r="Q6" s="76"/>
      <c r="S6" s="363"/>
      <c r="AI6" s="15"/>
      <c r="AK6" s="17"/>
      <c r="AL6" s="514"/>
      <c r="AN6" s="17"/>
      <c r="AO6" s="15"/>
      <c r="AP6" s="15"/>
      <c r="AR6" s="159" t="s">
        <v>90</v>
      </c>
    </row>
    <row r="7" spans="1:53" s="118" customFormat="1" ht="20.100000000000001" customHeight="1">
      <c r="A7" s="395"/>
      <c r="C7" s="79"/>
      <c r="E7" s="206" t="s">
        <v>37</v>
      </c>
      <c r="F7" s="782" t="s">
        <v>91</v>
      </c>
      <c r="G7" s="782"/>
      <c r="H7" s="782"/>
      <c r="I7" s="782"/>
      <c r="J7" s="782"/>
      <c r="K7" s="782"/>
      <c r="L7" s="782"/>
      <c r="M7" s="782"/>
      <c r="N7" s="782"/>
      <c r="O7" s="782"/>
      <c r="P7" s="183"/>
      <c r="Q7" s="184"/>
      <c r="R7" s="183"/>
      <c r="S7" s="402"/>
      <c r="T7" s="185"/>
      <c r="U7" s="185"/>
      <c r="V7" s="185"/>
      <c r="W7" s="185"/>
      <c r="X7" s="185"/>
      <c r="Y7" s="185"/>
      <c r="Z7" s="185"/>
      <c r="AA7" s="185"/>
      <c r="AB7" s="185"/>
      <c r="AC7" s="185"/>
      <c r="AD7" s="185"/>
      <c r="AE7" s="185"/>
      <c r="AF7" s="185"/>
      <c r="AG7" s="185"/>
      <c r="AH7" s="185"/>
      <c r="AI7" s="185"/>
      <c r="AK7" s="17"/>
      <c r="AL7" s="515" t="s">
        <v>92</v>
      </c>
      <c r="AM7" s="124"/>
      <c r="AN7" s="17"/>
      <c r="AO7" s="15"/>
      <c r="AP7" s="15"/>
      <c r="AQ7" s="186"/>
      <c r="AR7" s="516" t="s">
        <v>93</v>
      </c>
      <c r="AS7" s="186"/>
      <c r="AT7" s="533" t="s">
        <v>94</v>
      </c>
      <c r="AU7" s="530" t="s">
        <v>95</v>
      </c>
      <c r="AV7" s="530" t="s">
        <v>96</v>
      </c>
    </row>
    <row r="8" spans="1:53" ht="18.75">
      <c r="A8" s="393"/>
      <c r="C8" s="65"/>
      <c r="E8" s="150"/>
      <c r="F8" s="375"/>
      <c r="G8" s="375"/>
      <c r="H8" s="375"/>
      <c r="I8" s="375"/>
      <c r="J8" s="375"/>
      <c r="K8" s="375"/>
      <c r="L8" s="375"/>
      <c r="M8" s="375"/>
      <c r="N8" s="375"/>
      <c r="O8" s="375"/>
      <c r="P8" s="727"/>
      <c r="Q8" s="376"/>
      <c r="R8" s="727"/>
      <c r="S8" s="363"/>
      <c r="AI8" s="15"/>
      <c r="AK8" s="17"/>
      <c r="AL8" s="199" t="s">
        <v>97</v>
      </c>
      <c r="AN8" s="17"/>
      <c r="AO8" s="15"/>
      <c r="AP8" s="15"/>
      <c r="AR8" s="159" t="s">
        <v>98</v>
      </c>
    </row>
    <row r="9" spans="1:53" ht="21" customHeight="1">
      <c r="A9" s="393"/>
      <c r="C9" s="65"/>
      <c r="E9" s="783" t="s">
        <v>99</v>
      </c>
      <c r="F9" s="783"/>
      <c r="L9" s="817" t="s">
        <v>100</v>
      </c>
      <c r="M9" s="817"/>
      <c r="N9" s="817"/>
      <c r="O9" s="817"/>
      <c r="Q9" s="76"/>
      <c r="S9" s="363"/>
      <c r="AI9" s="15"/>
      <c r="AJ9" s="540" t="s">
        <v>101</v>
      </c>
      <c r="AK9" s="17"/>
      <c r="AL9" s="199" t="s">
        <v>102</v>
      </c>
      <c r="AN9" s="17"/>
      <c r="AO9" s="15"/>
      <c r="AP9" s="15"/>
      <c r="AR9" s="159" t="s">
        <v>103</v>
      </c>
      <c r="AT9" s="523"/>
      <c r="AY9" s="378"/>
      <c r="AZ9" s="378"/>
      <c r="BA9" s="378"/>
    </row>
    <row r="10" spans="1:53" ht="30" customHeight="1">
      <c r="A10" s="393"/>
      <c r="C10" s="65"/>
      <c r="E10" s="818"/>
      <c r="F10" s="819"/>
      <c r="G10" s="819"/>
      <c r="H10" s="819"/>
      <c r="I10" s="820"/>
      <c r="J10" s="375"/>
      <c r="K10" s="626"/>
      <c r="L10" s="798"/>
      <c r="M10" s="799"/>
      <c r="N10" s="799"/>
      <c r="O10" s="800"/>
      <c r="P10" s="197"/>
      <c r="Q10" s="198"/>
      <c r="R10" s="197"/>
      <c r="S10" s="403"/>
      <c r="T10" s="153"/>
      <c r="U10" s="153"/>
      <c r="V10" s="153"/>
      <c r="W10" s="153"/>
      <c r="X10" s="153"/>
      <c r="Y10" s="153"/>
      <c r="Z10" s="153"/>
      <c r="AA10" s="153"/>
      <c r="AB10" s="153"/>
      <c r="AC10" s="153"/>
      <c r="AD10" s="153"/>
      <c r="AE10" s="153"/>
      <c r="AF10" s="153"/>
      <c r="AG10" s="153"/>
      <c r="AH10" s="153"/>
      <c r="AI10" s="15"/>
      <c r="AJ10" s="509" t="str">
        <f>IF(COUNT(SEARCH({"Current","Past"},L10)),1,"")</f>
        <v/>
      </c>
      <c r="AK10" s="17"/>
      <c r="AL10" s="542"/>
      <c r="AM10" s="17"/>
      <c r="AN10" s="17"/>
      <c r="AO10" s="15"/>
      <c r="AP10" s="15"/>
      <c r="AQ10" s="153"/>
      <c r="AR10" s="159" t="s">
        <v>104</v>
      </c>
      <c r="AS10" s="153"/>
      <c r="AT10" s="526" t="s">
        <v>105</v>
      </c>
      <c r="AU10" s="531">
        <f>IF(E10="", 1,0)</f>
        <v>1</v>
      </c>
    </row>
    <row r="11" spans="1:53" ht="47.25" customHeight="1">
      <c r="A11" s="393"/>
      <c r="C11" s="65"/>
      <c r="E11" s="843" t="s">
        <v>106</v>
      </c>
      <c r="F11" s="843"/>
      <c r="G11" s="843"/>
      <c r="H11" s="843"/>
      <c r="I11" s="843"/>
      <c r="J11" s="843"/>
      <c r="K11" s="626"/>
      <c r="L11" s="378"/>
      <c r="M11" s="378"/>
      <c r="N11" s="378"/>
      <c r="O11" s="6"/>
      <c r="P11" s="197"/>
      <c r="Q11" s="198"/>
      <c r="R11" s="197"/>
      <c r="S11" s="403"/>
      <c r="T11" s="153"/>
      <c r="U11" s="153"/>
      <c r="V11" s="153"/>
      <c r="W11" s="153"/>
      <c r="X11" s="153"/>
      <c r="Y11" s="153"/>
      <c r="Z11" s="153"/>
      <c r="AA11" s="153"/>
      <c r="AB11" s="153"/>
      <c r="AC11" s="153"/>
      <c r="AD11" s="153"/>
      <c r="AE11" s="153"/>
      <c r="AF11" s="153"/>
      <c r="AG11" s="153"/>
      <c r="AH11" s="153"/>
      <c r="AI11" s="15"/>
      <c r="AJ11" s="162"/>
      <c r="AK11" s="17"/>
      <c r="AL11" s="542" t="s">
        <v>36</v>
      </c>
      <c r="AM11" s="594"/>
      <c r="AN11" s="17"/>
      <c r="AO11" s="15"/>
      <c r="AP11" s="15"/>
      <c r="AQ11" s="153"/>
      <c r="AR11" s="159" t="s">
        <v>107</v>
      </c>
      <c r="AS11" s="153"/>
      <c r="AT11" s="526" t="s">
        <v>108</v>
      </c>
      <c r="AU11" s="531">
        <f>IF(L10="",1,0)</f>
        <v>1</v>
      </c>
    </row>
    <row r="12" spans="1:53" ht="18.75" customHeight="1">
      <c r="A12" s="393"/>
      <c r="C12" s="65"/>
      <c r="E12" s="722"/>
      <c r="F12" s="13"/>
      <c r="G12" s="13"/>
      <c r="H12" s="13"/>
      <c r="I12" s="13"/>
      <c r="J12" s="13"/>
      <c r="K12" s="13"/>
      <c r="L12" s="13"/>
      <c r="M12" s="13"/>
      <c r="N12" s="722"/>
      <c r="O12" s="722"/>
      <c r="P12" s="722"/>
      <c r="Q12" s="168"/>
      <c r="R12" s="13"/>
      <c r="S12" s="396"/>
      <c r="T12" s="13"/>
      <c r="U12" s="13"/>
      <c r="V12" s="13"/>
      <c r="W12" s="13"/>
      <c r="X12" s="13"/>
      <c r="Y12" s="13"/>
      <c r="Z12" s="13"/>
      <c r="AA12" s="13"/>
      <c r="AB12" s="13"/>
      <c r="AC12" s="13"/>
      <c r="AD12" s="13"/>
      <c r="AE12" s="13"/>
      <c r="AF12" s="13"/>
      <c r="AG12" s="13"/>
      <c r="AH12" s="13"/>
      <c r="AI12" s="153"/>
      <c r="AJ12" s="15"/>
      <c r="AK12" s="15"/>
      <c r="AL12" s="17" t="s">
        <v>39</v>
      </c>
      <c r="AM12" s="595"/>
      <c r="AN12" s="17"/>
      <c r="AO12" s="17"/>
      <c r="AP12" s="17"/>
      <c r="AQ12" s="17"/>
      <c r="AR12" s="11"/>
      <c r="AS12" s="153"/>
      <c r="AT12" s="526"/>
      <c r="AU12" s="531"/>
      <c r="AV12" s="153"/>
    </row>
    <row r="13" spans="1:53" ht="36" customHeight="1">
      <c r="A13" s="393"/>
      <c r="C13" s="65"/>
      <c r="E13" s="821" t="s">
        <v>109</v>
      </c>
      <c r="F13" s="821"/>
      <c r="G13" s="821"/>
      <c r="H13" s="821"/>
      <c r="I13" s="821"/>
      <c r="J13" s="375"/>
      <c r="K13" s="821" t="s">
        <v>110</v>
      </c>
      <c r="L13" s="821"/>
      <c r="M13" s="821"/>
      <c r="N13" s="821"/>
      <c r="O13" s="821"/>
      <c r="P13" s="722"/>
      <c r="Q13" s="168"/>
      <c r="R13" s="13"/>
      <c r="S13" s="396"/>
      <c r="T13" s="13"/>
      <c r="U13" s="13"/>
      <c r="V13" s="13"/>
      <c r="W13" s="13"/>
      <c r="X13" s="13"/>
      <c r="Y13" s="13"/>
      <c r="Z13" s="13"/>
      <c r="AA13" s="13"/>
      <c r="AB13" s="13"/>
      <c r="AC13" s="13"/>
      <c r="AD13" s="13"/>
      <c r="AE13" s="13"/>
      <c r="AF13" s="13"/>
      <c r="AG13" s="13"/>
      <c r="AH13" s="13"/>
      <c r="AI13" s="153"/>
      <c r="AJ13" s="15"/>
      <c r="AK13" s="15"/>
      <c r="AL13" s="17"/>
      <c r="AM13" s="595"/>
      <c r="AN13" s="17"/>
      <c r="AO13" s="17"/>
      <c r="AP13" s="15"/>
      <c r="AQ13" s="15"/>
      <c r="AR13" s="153"/>
      <c r="AS13" s="153"/>
      <c r="AT13" s="526" t="s">
        <v>111</v>
      </c>
      <c r="AU13" s="531">
        <f>IF(OR(F15="",F19="",F21=""),1,0)</f>
        <v>1</v>
      </c>
      <c r="AV13" s="153"/>
    </row>
    <row r="14" spans="1:53" ht="6.95" customHeight="1">
      <c r="A14" s="393"/>
      <c r="C14" s="65"/>
      <c r="E14" s="716"/>
      <c r="F14" s="54"/>
      <c r="G14" s="13"/>
      <c r="H14" s="13"/>
      <c r="I14" s="13"/>
      <c r="J14" s="13"/>
      <c r="K14" s="13"/>
      <c r="L14" s="13"/>
      <c r="M14" s="13"/>
      <c r="N14" s="722"/>
      <c r="O14" s="722"/>
      <c r="P14" s="722"/>
      <c r="Q14" s="168"/>
      <c r="R14" s="13"/>
      <c r="S14" s="396"/>
      <c r="T14" s="13"/>
      <c r="U14" s="13"/>
      <c r="V14" s="13"/>
      <c r="W14" s="13"/>
      <c r="X14" s="13"/>
      <c r="Y14" s="13"/>
      <c r="Z14" s="13"/>
      <c r="AA14" s="13"/>
      <c r="AB14" s="13"/>
      <c r="AC14" s="13"/>
      <c r="AD14" s="13"/>
      <c r="AE14" s="13"/>
      <c r="AF14" s="13"/>
      <c r="AG14" s="13"/>
      <c r="AH14" s="13"/>
      <c r="AI14" s="153"/>
      <c r="AJ14" s="15"/>
      <c r="AK14"/>
      <c r="AL14" s="17"/>
      <c r="AM14" s="17"/>
      <c r="AN14" s="17"/>
      <c r="AO14" s="17"/>
      <c r="AP14" s="15"/>
      <c r="AQ14" s="15"/>
      <c r="AR14" s="153"/>
      <c r="AS14" s="153"/>
      <c r="AT14" s="526"/>
      <c r="AU14" s="531"/>
      <c r="AV14" s="153"/>
    </row>
    <row r="15" spans="1:53" ht="27.95" customHeight="1">
      <c r="A15" s="393"/>
      <c r="C15" s="65"/>
      <c r="E15" s="377" t="s">
        <v>112</v>
      </c>
      <c r="F15" s="779"/>
      <c r="G15" s="780"/>
      <c r="H15" s="780"/>
      <c r="I15" s="781"/>
      <c r="J15" s="375"/>
      <c r="K15" s="377" t="s">
        <v>113</v>
      </c>
      <c r="L15" s="779"/>
      <c r="M15" s="781"/>
      <c r="N15" s="553" t="s">
        <v>114</v>
      </c>
      <c r="O15" s="536"/>
      <c r="P15" s="15"/>
      <c r="Q15" s="76"/>
      <c r="R15" s="17"/>
      <c r="S15" s="397"/>
      <c r="T15" s="17"/>
      <c r="U15" s="17"/>
      <c r="V15" s="17"/>
      <c r="W15" s="17"/>
      <c r="X15" s="17"/>
      <c r="Y15" s="17"/>
      <c r="Z15" s="17"/>
      <c r="AA15" s="17"/>
      <c r="AB15" s="17"/>
      <c r="AC15" s="17"/>
      <c r="AD15" s="17"/>
      <c r="AE15" s="17"/>
      <c r="AF15" s="17"/>
      <c r="AG15" s="17"/>
      <c r="AH15" s="17"/>
      <c r="AI15" s="17"/>
      <c r="AJ15" s="17"/>
      <c r="AK15" s="15"/>
      <c r="AL15" s="15"/>
      <c r="AM15" s="153"/>
      <c r="AN15" s="153"/>
      <c r="AO15" s="153"/>
      <c r="AP15" s="15"/>
      <c r="AQ15" s="15"/>
      <c r="AR15" s="15"/>
      <c r="AS15" s="15"/>
      <c r="AT15" s="526" t="s">
        <v>115</v>
      </c>
      <c r="AU15" s="225">
        <f>IF(OR(L15="",L17="",O17="",O19=""),1,0)</f>
        <v>1</v>
      </c>
    </row>
    <row r="16" spans="1:53" ht="6.95" customHeight="1">
      <c r="A16" s="393"/>
      <c r="C16" s="65"/>
      <c r="E16" s="377"/>
      <c r="F16" s="541"/>
      <c r="G16" s="541"/>
      <c r="H16" s="541"/>
      <c r="K16" s="118"/>
      <c r="N16" s="118"/>
      <c r="O16" s="378"/>
      <c r="P16" s="15"/>
      <c r="Q16" s="76"/>
      <c r="R16" s="17"/>
      <c r="S16" s="397"/>
      <c r="T16" s="17"/>
      <c r="U16" s="17"/>
      <c r="V16" s="17"/>
      <c r="W16" s="17"/>
      <c r="X16" s="17"/>
      <c r="Y16" s="17"/>
      <c r="Z16" s="17"/>
      <c r="AA16" s="17"/>
      <c r="AB16" s="17"/>
      <c r="AC16" s="17"/>
      <c r="AD16" s="17"/>
      <c r="AE16" s="17"/>
      <c r="AF16" s="17"/>
      <c r="AG16" s="17"/>
      <c r="AH16" s="17"/>
      <c r="AI16" s="17"/>
      <c r="AJ16" s="17"/>
      <c r="AK16" s="15"/>
      <c r="AL16" s="15"/>
      <c r="AM16" s="153"/>
      <c r="AN16" s="153"/>
      <c r="AO16" s="153"/>
      <c r="AP16" s="15"/>
      <c r="AQ16" s="15"/>
      <c r="AR16" s="15"/>
      <c r="AS16" s="15"/>
      <c r="AT16" s="527"/>
    </row>
    <row r="17" spans="1:47" ht="27.95" customHeight="1">
      <c r="A17" s="393"/>
      <c r="C17" s="65"/>
      <c r="E17" s="377" t="s">
        <v>116</v>
      </c>
      <c r="F17" s="779"/>
      <c r="G17" s="780"/>
      <c r="H17" s="780"/>
      <c r="I17" s="781"/>
      <c r="J17" s="375"/>
      <c r="K17" s="381" t="s">
        <v>117</v>
      </c>
      <c r="L17" s="779"/>
      <c r="M17" s="781"/>
      <c r="N17" s="714" t="s">
        <v>118</v>
      </c>
      <c r="O17" s="536"/>
      <c r="P17" s="15"/>
      <c r="Q17" s="21"/>
      <c r="R17" s="17"/>
      <c r="S17" s="397"/>
      <c r="T17" s="17"/>
      <c r="U17" s="17"/>
      <c r="V17" s="17"/>
      <c r="W17" s="17"/>
      <c r="X17" s="17"/>
      <c r="Y17" s="17"/>
      <c r="Z17" s="17"/>
      <c r="AA17" s="17"/>
      <c r="AB17" s="17"/>
      <c r="AC17" s="17"/>
      <c r="AD17" s="17"/>
      <c r="AE17" s="17"/>
      <c r="AF17" s="17"/>
      <c r="AG17" s="17"/>
      <c r="AH17" s="17"/>
      <c r="AI17" s="17"/>
      <c r="AJ17" s="17"/>
      <c r="AK17" s="15"/>
      <c r="AL17" s="15"/>
      <c r="AM17"/>
      <c r="AN17"/>
      <c r="AP17" s="15"/>
      <c r="AQ17" s="15"/>
      <c r="AR17" s="15"/>
      <c r="AS17" s="15"/>
      <c r="AT17" s="156" t="s">
        <v>119</v>
      </c>
      <c r="AU17" s="225">
        <f>IF(L25="",1,IF(AND(L25="No",L27&lt;&gt;"",L29&lt;&gt;"",O29&lt;&gt;"",O31&lt;&gt;""),0,IF(L25="Yes",0,1)))</f>
        <v>1</v>
      </c>
    </row>
    <row r="18" spans="1:47" ht="6.95" customHeight="1">
      <c r="A18" s="393"/>
      <c r="C18" s="65"/>
      <c r="F18" s="2"/>
      <c r="G18" s="2"/>
      <c r="H18" s="2"/>
      <c r="I18" s="2"/>
      <c r="J18" s="2"/>
      <c r="K18" s="163"/>
      <c r="L18" s="163"/>
      <c r="M18" s="163"/>
      <c r="N18" s="163"/>
      <c r="O18" s="163"/>
      <c r="P18" s="163"/>
      <c r="Q18" s="169"/>
      <c r="R18" s="163"/>
      <c r="S18" s="403"/>
      <c r="T18" s="153"/>
      <c r="U18" s="153"/>
      <c r="V18" s="153"/>
      <c r="W18" s="153"/>
      <c r="X18" s="153"/>
      <c r="Y18" s="153"/>
      <c r="Z18" s="153"/>
      <c r="AA18" s="153"/>
      <c r="AB18" s="153"/>
      <c r="AC18" s="153"/>
      <c r="AD18" s="153"/>
      <c r="AE18" s="153"/>
      <c r="AF18" s="153"/>
      <c r="AG18" s="153"/>
      <c r="AH18" s="153"/>
      <c r="AI18" s="16"/>
      <c r="AK18" s="18"/>
      <c r="AL18" s="18"/>
      <c r="AM18" s="18"/>
      <c r="AN18" s="19"/>
      <c r="AO18" s="154"/>
      <c r="AP18" s="15"/>
      <c r="AS18" s="153"/>
      <c r="AT18" s="526"/>
      <c r="AU18" s="531"/>
    </row>
    <row r="19" spans="1:47" ht="27.95" customHeight="1">
      <c r="A19" s="393"/>
      <c r="C19" s="65"/>
      <c r="E19" s="380" t="s">
        <v>120</v>
      </c>
      <c r="F19" s="536"/>
      <c r="G19" s="122"/>
      <c r="H19" s="377" t="s">
        <v>121</v>
      </c>
      <c r="I19" s="536"/>
      <c r="J19" s="375"/>
      <c r="K19" s="381" t="s">
        <v>122</v>
      </c>
      <c r="L19" s="844"/>
      <c r="M19" s="845"/>
      <c r="N19" s="381" t="s">
        <v>123</v>
      </c>
      <c r="O19" s="537"/>
      <c r="P19" s="164"/>
      <c r="Q19" s="170"/>
      <c r="R19" s="164"/>
      <c r="S19" s="403"/>
      <c r="T19" s="153"/>
      <c r="U19" s="153"/>
      <c r="V19" s="153"/>
      <c r="W19" s="153"/>
      <c r="X19" s="153"/>
      <c r="Y19" s="153"/>
      <c r="Z19" s="153"/>
      <c r="AA19" s="153"/>
      <c r="AB19" s="153"/>
      <c r="AC19" s="153"/>
      <c r="AD19" s="153"/>
      <c r="AE19" s="153"/>
      <c r="AF19" s="153"/>
      <c r="AG19" s="153"/>
      <c r="AH19" s="153"/>
      <c r="AI19" s="16"/>
      <c r="AJ19" s="47"/>
      <c r="AK19" s="18"/>
      <c r="AL19" s="18"/>
      <c r="AM19" s="18"/>
      <c r="AN19" s="19"/>
      <c r="AO19" s="154"/>
      <c r="AP19" s="154"/>
      <c r="AS19" s="153"/>
      <c r="AT19" s="526" t="s">
        <v>124</v>
      </c>
      <c r="AU19" s="531">
        <f>IF(OR(L35="",L37="",O37="",O39=""),1,0)</f>
        <v>1</v>
      </c>
    </row>
    <row r="20" spans="1:47" ht="6.95" customHeight="1">
      <c r="A20" s="393"/>
      <c r="C20" s="65"/>
      <c r="E20" s="380"/>
      <c r="F20" s="166"/>
      <c r="G20" s="378"/>
      <c r="H20" s="378"/>
      <c r="I20" s="446"/>
      <c r="J20" s="378"/>
      <c r="K20" s="164"/>
      <c r="L20" s="164"/>
      <c r="M20" s="164"/>
      <c r="N20" s="382"/>
      <c r="O20" s="164"/>
      <c r="P20" s="164"/>
      <c r="Q20" s="170"/>
      <c r="R20" s="164"/>
      <c r="S20" s="403"/>
      <c r="T20" s="153"/>
      <c r="U20" s="153"/>
      <c r="V20" s="153"/>
      <c r="W20" s="153"/>
      <c r="X20" s="153"/>
      <c r="Y20" s="153"/>
      <c r="Z20" s="153"/>
      <c r="AA20" s="153"/>
      <c r="AB20" s="153"/>
      <c r="AC20" s="153"/>
      <c r="AD20" s="153"/>
      <c r="AE20" s="153"/>
      <c r="AF20" s="153"/>
      <c r="AG20" s="153"/>
      <c r="AH20" s="153"/>
      <c r="AI20" s="16"/>
      <c r="AJ20" s="47"/>
      <c r="AK20" s="18"/>
      <c r="AL20" s="18"/>
      <c r="AM20" s="18"/>
      <c r="AN20" s="19"/>
      <c r="AO20" s="154"/>
      <c r="AP20" s="154"/>
      <c r="AS20" s="153"/>
      <c r="AT20" s="522"/>
      <c r="AU20" s="532"/>
    </row>
    <row r="21" spans="1:47" ht="27.95" customHeight="1">
      <c r="A21" s="393"/>
      <c r="C21" s="65"/>
      <c r="E21" s="377" t="s">
        <v>125</v>
      </c>
      <c r="F21" s="536"/>
      <c r="G21" s="378"/>
      <c r="H21" s="380" t="s">
        <v>126</v>
      </c>
      <c r="I21" s="537"/>
      <c r="J21" s="375"/>
      <c r="K21" s="164"/>
      <c r="L21" s="164"/>
      <c r="M21" s="164"/>
      <c r="N21" s="382"/>
      <c r="O21" s="164"/>
      <c r="P21" s="164"/>
      <c r="Q21" s="170"/>
      <c r="R21" s="164"/>
      <c r="S21" s="403"/>
      <c r="T21" s="153"/>
      <c r="U21" s="153"/>
      <c r="V21" s="153"/>
      <c r="W21" s="153"/>
      <c r="X21" s="153"/>
      <c r="Y21" s="153"/>
      <c r="Z21" s="153"/>
      <c r="AA21" s="153"/>
      <c r="AB21" s="153"/>
      <c r="AC21" s="153"/>
      <c r="AD21" s="153"/>
      <c r="AE21" s="153"/>
      <c r="AF21" s="153"/>
      <c r="AG21" s="153"/>
      <c r="AH21" s="153"/>
      <c r="AI21" s="16"/>
      <c r="AJ21" s="47"/>
      <c r="AK21" s="18"/>
      <c r="AL21" s="18"/>
      <c r="AM21" s="18"/>
      <c r="AN21" s="19"/>
      <c r="AO21" s="154"/>
      <c r="AP21" s="154"/>
      <c r="AS21" s="153"/>
      <c r="AT21" s="526" t="s">
        <v>127</v>
      </c>
      <c r="AU21" s="532" t="str">
        <f>IF(SUM(AU10:AU19)&gt;0,"Not Complete","Complete")</f>
        <v>Not Complete</v>
      </c>
    </row>
    <row r="22" spans="1:47" ht="18.75">
      <c r="A22" s="393"/>
      <c r="C22" s="65"/>
      <c r="E22" s="377"/>
      <c r="F22" s="66"/>
      <c r="G22" s="378"/>
      <c r="H22" s="380"/>
      <c r="I22" s="66"/>
      <c r="J22" s="66"/>
      <c r="K22" s="164"/>
      <c r="L22" s="164"/>
      <c r="M22" s="164"/>
      <c r="N22" s="382"/>
      <c r="O22" s="164"/>
      <c r="P22" s="164"/>
      <c r="Q22" s="170"/>
      <c r="R22" s="164"/>
      <c r="S22" s="403"/>
      <c r="T22" s="153"/>
      <c r="U22" s="153"/>
      <c r="V22" s="153"/>
      <c r="W22" s="153"/>
      <c r="X22" s="153"/>
      <c r="Y22" s="153"/>
      <c r="Z22" s="153"/>
      <c r="AA22" s="153"/>
      <c r="AB22" s="153"/>
      <c r="AC22" s="153"/>
      <c r="AD22" s="153"/>
      <c r="AE22" s="153"/>
      <c r="AF22" s="153"/>
      <c r="AG22" s="153"/>
      <c r="AH22" s="153"/>
      <c r="AI22" s="16"/>
      <c r="AJ22" s="47"/>
      <c r="AK22" s="18"/>
      <c r="AL22" s="18"/>
      <c r="AM22" s="18"/>
      <c r="AN22" s="19"/>
      <c r="AO22" s="154"/>
      <c r="AP22" s="154"/>
      <c r="AS22" s="153"/>
      <c r="AT22" s="522"/>
      <c r="AU22" s="532"/>
    </row>
    <row r="23" spans="1:47" ht="32.25" customHeight="1">
      <c r="A23" s="393"/>
      <c r="C23" s="65"/>
      <c r="E23" s="824" t="s">
        <v>128</v>
      </c>
      <c r="F23" s="824"/>
      <c r="G23" s="824"/>
      <c r="H23" s="824"/>
      <c r="I23" s="824"/>
      <c r="J23" s="90"/>
      <c r="K23" s="821" t="s">
        <v>129</v>
      </c>
      <c r="L23" s="832"/>
      <c r="M23" s="832"/>
      <c r="N23" s="832"/>
      <c r="O23" s="832"/>
      <c r="P23" s="54"/>
      <c r="Q23" s="55"/>
      <c r="R23" s="54"/>
      <c r="S23" s="404"/>
      <c r="T23" s="593"/>
      <c r="U23" s="593"/>
      <c r="V23" s="593"/>
      <c r="W23" s="593"/>
      <c r="X23" s="593"/>
      <c r="Y23" s="593"/>
      <c r="Z23" s="593"/>
      <c r="AA23" s="593"/>
      <c r="AB23" s="593"/>
      <c r="AC23" s="593"/>
      <c r="AD23" s="593"/>
      <c r="AE23" s="593"/>
      <c r="AF23" s="593"/>
      <c r="AG23" s="593"/>
      <c r="AH23" s="593"/>
      <c r="AI23" s="16"/>
      <c r="AJ23" s="517"/>
      <c r="AK23" s="517"/>
      <c r="AL23" s="517"/>
      <c r="AM23" s="517"/>
      <c r="AN23" s="19"/>
      <c r="AO23" s="154"/>
      <c r="AP23" s="154"/>
    </row>
    <row r="24" spans="1:47" ht="6" customHeight="1">
      <c r="A24" s="393"/>
      <c r="C24" s="65"/>
      <c r="E24" s="711"/>
      <c r="F24" s="711"/>
      <c r="G24" s="711"/>
      <c r="L24" s="711"/>
      <c r="M24" s="711"/>
      <c r="Q24" s="76"/>
      <c r="S24" s="363"/>
      <c r="AJ24" s="47"/>
      <c r="AK24" s="47"/>
      <c r="AL24" s="47"/>
      <c r="AM24" s="47"/>
    </row>
    <row r="25" spans="1:47" ht="27.95" customHeight="1">
      <c r="A25" s="393"/>
      <c r="C25" s="65"/>
      <c r="E25" s="377" t="s">
        <v>112</v>
      </c>
      <c r="F25" s="779"/>
      <c r="G25" s="780"/>
      <c r="H25" s="780"/>
      <c r="I25" s="781"/>
      <c r="J25" s="377"/>
      <c r="K25" s="848" t="s">
        <v>130</v>
      </c>
      <c r="L25" s="849"/>
      <c r="M25" s="850"/>
      <c r="N25" s="822" t="s">
        <v>131</v>
      </c>
      <c r="O25" s="823"/>
      <c r="P25" s="166"/>
      <c r="Q25" s="172"/>
      <c r="R25" s="166"/>
      <c r="S25" s="405"/>
      <c r="T25" s="553"/>
      <c r="U25" s="553"/>
      <c r="V25" s="553"/>
      <c r="W25" s="553"/>
      <c r="X25" s="553"/>
      <c r="Y25" s="553"/>
      <c r="Z25" s="553"/>
      <c r="AA25" s="553"/>
      <c r="AB25" s="553"/>
      <c r="AC25" s="553"/>
      <c r="AD25" s="553"/>
      <c r="AE25" s="553"/>
      <c r="AF25" s="553"/>
      <c r="AG25" s="553"/>
      <c r="AH25" s="553"/>
      <c r="AI25" s="146"/>
      <c r="AJ25" s="200"/>
      <c r="AK25" s="200"/>
      <c r="AL25" s="200"/>
      <c r="AM25" s="518"/>
      <c r="AN25" s="201"/>
      <c r="AO25" s="146"/>
      <c r="AP25" s="146"/>
      <c r="AQ25" s="2"/>
      <c r="AR25" s="2"/>
      <c r="AS25" s="2"/>
      <c r="AT25" s="524"/>
      <c r="AU25" s="531"/>
    </row>
    <row r="26" spans="1:47" ht="6" customHeight="1">
      <c r="A26" s="393"/>
      <c r="C26" s="65"/>
      <c r="E26" s="377"/>
      <c r="F26" s="541"/>
      <c r="G26" s="541"/>
      <c r="H26" s="541"/>
      <c r="J26" s="72"/>
      <c r="K26" s="848"/>
      <c r="P26" s="165"/>
      <c r="Q26" s="171"/>
      <c r="R26" s="165"/>
      <c r="S26" s="406"/>
      <c r="T26" s="155"/>
      <c r="U26" s="155"/>
      <c r="V26" s="155"/>
      <c r="W26" s="155"/>
      <c r="X26" s="155"/>
      <c r="Y26" s="155"/>
      <c r="Z26" s="155"/>
      <c r="AA26" s="155"/>
      <c r="AB26" s="155"/>
      <c r="AC26" s="155"/>
      <c r="AD26" s="155"/>
      <c r="AE26" s="155"/>
      <c r="AF26" s="155"/>
      <c r="AG26" s="155"/>
      <c r="AH26" s="155"/>
      <c r="AJ26" s="47"/>
      <c r="AK26" s="726"/>
      <c r="AL26" s="726"/>
      <c r="AM26" s="47"/>
      <c r="AO26" s="155"/>
    </row>
    <row r="27" spans="1:47" ht="27.95" customHeight="1">
      <c r="A27" s="393"/>
      <c r="C27" s="65"/>
      <c r="E27" s="377" t="s">
        <v>116</v>
      </c>
      <c r="F27" s="779"/>
      <c r="G27" s="780"/>
      <c r="H27" s="780"/>
      <c r="I27" s="781"/>
      <c r="J27" s="379"/>
      <c r="K27" s="377" t="s">
        <v>113</v>
      </c>
      <c r="L27" s="830"/>
      <c r="M27" s="831"/>
      <c r="N27" s="553" t="s">
        <v>114</v>
      </c>
      <c r="O27" s="534"/>
      <c r="P27" s="166"/>
      <c r="Q27" s="172"/>
      <c r="R27" s="166"/>
      <c r="S27" s="407"/>
      <c r="T27" s="78"/>
      <c r="U27" s="78"/>
      <c r="V27" s="78"/>
      <c r="W27" s="78"/>
      <c r="X27" s="78"/>
      <c r="Y27" s="78"/>
      <c r="Z27" s="78"/>
      <c r="AA27" s="78"/>
      <c r="AB27" s="78"/>
      <c r="AC27" s="78"/>
      <c r="AD27" s="78"/>
      <c r="AE27" s="78"/>
      <c r="AF27" s="78"/>
      <c r="AG27" s="78"/>
      <c r="AH27" s="78"/>
      <c r="AI27" s="2"/>
      <c r="AJ27" s="200"/>
      <c r="AK27" s="200"/>
      <c r="AL27" s="200"/>
      <c r="AM27" s="150"/>
      <c r="AO27" s="78"/>
      <c r="AP27" s="2"/>
      <c r="AQ27" s="2"/>
      <c r="AR27" s="2"/>
      <c r="AS27" s="2"/>
      <c r="AT27" s="524"/>
      <c r="AU27" s="531"/>
    </row>
    <row r="28" spans="1:47" ht="6" customHeight="1">
      <c r="A28" s="393"/>
      <c r="C28" s="65"/>
      <c r="F28" s="2"/>
      <c r="G28" s="2"/>
      <c r="H28" s="2"/>
      <c r="I28" s="2"/>
      <c r="J28" s="383"/>
      <c r="K28" s="118"/>
      <c r="N28" s="118"/>
      <c r="O28" s="378"/>
      <c r="P28" s="166"/>
      <c r="Q28" s="172"/>
      <c r="R28" s="166"/>
      <c r="S28" s="408"/>
      <c r="T28" s="100"/>
      <c r="U28" s="100"/>
      <c r="V28" s="100"/>
      <c r="W28" s="100"/>
      <c r="X28" s="100"/>
      <c r="Y28" s="100"/>
      <c r="Z28" s="100"/>
      <c r="AA28" s="100"/>
      <c r="AB28" s="100"/>
      <c r="AC28" s="100"/>
      <c r="AD28" s="100"/>
      <c r="AE28" s="100"/>
      <c r="AF28" s="100"/>
      <c r="AG28" s="100"/>
      <c r="AH28" s="100"/>
      <c r="AI28" s="711"/>
      <c r="AJ28" s="726"/>
      <c r="AK28" s="726"/>
      <c r="AL28" s="726"/>
      <c r="AM28" s="726"/>
      <c r="AO28" s="78"/>
      <c r="AP28" s="711"/>
      <c r="AQ28" s="711"/>
      <c r="AR28" s="711"/>
      <c r="AS28" s="711"/>
      <c r="AT28" s="524"/>
      <c r="AU28" s="531"/>
    </row>
    <row r="29" spans="1:47" ht="27.95" customHeight="1">
      <c r="A29" s="393"/>
      <c r="C29" s="65"/>
      <c r="E29" s="380" t="s">
        <v>120</v>
      </c>
      <c r="F29" s="536"/>
      <c r="G29" s="122"/>
      <c r="H29" s="377" t="s">
        <v>121</v>
      </c>
      <c r="I29" s="536"/>
      <c r="J29" s="490"/>
      <c r="K29" s="381" t="s">
        <v>117</v>
      </c>
      <c r="L29" s="830"/>
      <c r="M29" s="831"/>
      <c r="N29" s="714" t="s">
        <v>118</v>
      </c>
      <c r="O29" s="534"/>
      <c r="P29" s="166"/>
      <c r="Q29" s="172"/>
      <c r="R29" s="166"/>
      <c r="S29" s="407"/>
      <c r="T29" s="78"/>
      <c r="U29" s="78"/>
      <c r="V29" s="78"/>
      <c r="W29" s="78"/>
      <c r="X29" s="78"/>
      <c r="Y29" s="78"/>
      <c r="Z29" s="78"/>
      <c r="AA29" s="78"/>
      <c r="AB29" s="78"/>
      <c r="AC29" s="78"/>
      <c r="AD29" s="78"/>
      <c r="AE29" s="78"/>
      <c r="AF29" s="78"/>
      <c r="AG29" s="78"/>
      <c r="AH29" s="78"/>
      <c r="AI29" s="2"/>
      <c r="AJ29" s="200"/>
      <c r="AK29" s="200"/>
      <c r="AL29" s="200"/>
      <c r="AM29" s="150"/>
      <c r="AO29" s="78"/>
      <c r="AP29" s="2"/>
      <c r="AQ29" s="2"/>
      <c r="AR29" s="2"/>
      <c r="AS29" s="2"/>
      <c r="AT29" s="524"/>
      <c r="AU29" s="531"/>
    </row>
    <row r="30" spans="1:47" ht="6" customHeight="1">
      <c r="A30" s="393"/>
      <c r="C30" s="65"/>
      <c r="E30" s="380"/>
      <c r="F30" s="166"/>
      <c r="G30" s="378"/>
      <c r="H30" s="378"/>
      <c r="I30" s="446"/>
      <c r="J30" s="68"/>
      <c r="K30" s="163"/>
      <c r="L30" s="163"/>
      <c r="M30" s="163"/>
      <c r="N30" s="163"/>
      <c r="O30" s="163"/>
      <c r="P30" s="174"/>
      <c r="Q30" s="173"/>
      <c r="R30" s="174"/>
      <c r="S30" s="408"/>
      <c r="T30" s="100"/>
      <c r="U30" s="100"/>
      <c r="V30" s="100"/>
      <c r="W30" s="100"/>
      <c r="X30" s="100"/>
      <c r="Y30" s="100"/>
      <c r="Z30" s="100"/>
      <c r="AA30" s="100"/>
      <c r="AB30" s="100"/>
      <c r="AC30" s="100"/>
      <c r="AD30" s="100"/>
      <c r="AE30" s="100"/>
      <c r="AF30" s="100"/>
      <c r="AG30" s="100"/>
      <c r="AH30" s="100"/>
      <c r="AI30" s="711"/>
      <c r="AJ30" s="726"/>
      <c r="AK30" s="47"/>
      <c r="AL30" s="47"/>
      <c r="AM30" s="726"/>
      <c r="AO30" s="78"/>
      <c r="AP30" s="711"/>
      <c r="AQ30" s="711"/>
      <c r="AR30" s="711"/>
      <c r="AS30" s="711"/>
      <c r="AT30" s="524"/>
      <c r="AU30" s="531"/>
    </row>
    <row r="31" spans="1:47" ht="27.95" customHeight="1">
      <c r="A31" s="393"/>
      <c r="C31" s="65"/>
      <c r="E31" s="377" t="s">
        <v>125</v>
      </c>
      <c r="F31" s="536"/>
      <c r="G31" s="378"/>
      <c r="H31" s="380" t="s">
        <v>126</v>
      </c>
      <c r="I31" s="537"/>
      <c r="J31" s="377"/>
      <c r="K31" s="381" t="s">
        <v>122</v>
      </c>
      <c r="L31" s="834"/>
      <c r="M31" s="835"/>
      <c r="N31" s="381" t="s">
        <v>123</v>
      </c>
      <c r="O31" s="535"/>
      <c r="P31" s="166"/>
      <c r="Q31" s="172"/>
      <c r="R31" s="166"/>
      <c r="S31" s="407"/>
      <c r="T31" s="78"/>
      <c r="U31" s="78"/>
      <c r="V31" s="78"/>
      <c r="W31" s="78"/>
      <c r="X31" s="78"/>
      <c r="Y31" s="78"/>
      <c r="Z31" s="78"/>
      <c r="AA31" s="78"/>
      <c r="AB31" s="78"/>
      <c r="AC31" s="78"/>
      <c r="AD31" s="78"/>
      <c r="AE31" s="78"/>
      <c r="AF31" s="78"/>
      <c r="AG31" s="78"/>
      <c r="AH31" s="78"/>
      <c r="AI31" s="6"/>
      <c r="AJ31" s="200"/>
      <c r="AK31" s="200"/>
      <c r="AL31" s="200"/>
      <c r="AM31" s="150"/>
      <c r="AO31" s="156"/>
      <c r="AP31" s="2"/>
      <c r="AQ31" s="2"/>
      <c r="AR31" s="2"/>
      <c r="AS31" s="2"/>
      <c r="AT31" s="524"/>
      <c r="AU31" s="531"/>
    </row>
    <row r="32" spans="1:47" ht="18.75" customHeight="1">
      <c r="A32" s="393"/>
      <c r="C32" s="65"/>
      <c r="E32" s="384"/>
      <c r="F32" s="165"/>
      <c r="G32" s="711"/>
      <c r="H32" s="385"/>
      <c r="I32" s="385"/>
      <c r="J32" s="385"/>
      <c r="K32" s="174"/>
      <c r="L32" s="711"/>
      <c r="M32" s="711"/>
      <c r="N32" s="385"/>
      <c r="O32" s="174"/>
      <c r="P32" s="174"/>
      <c r="Q32" s="173"/>
      <c r="R32" s="174"/>
      <c r="S32" s="363"/>
      <c r="AJ32" s="47"/>
      <c r="AK32" s="47"/>
      <c r="AL32" s="47"/>
      <c r="AM32" s="47"/>
    </row>
    <row r="33" spans="1:48" ht="30" customHeight="1">
      <c r="A33" s="393"/>
      <c r="C33" s="65"/>
      <c r="E33" s="824" t="s">
        <v>132</v>
      </c>
      <c r="F33" s="824"/>
      <c r="G33" s="824"/>
      <c r="H33" s="824"/>
      <c r="I33" s="824"/>
      <c r="J33" s="90"/>
      <c r="K33" s="821" t="s">
        <v>133</v>
      </c>
      <c r="L33" s="832"/>
      <c r="M33" s="832"/>
      <c r="N33" s="832"/>
      <c r="O33" s="832"/>
      <c r="P33" s="202"/>
      <c r="Q33" s="203"/>
      <c r="R33" s="202"/>
      <c r="S33" s="405"/>
      <c r="T33" s="553"/>
      <c r="U33" s="553"/>
      <c r="V33" s="553"/>
      <c r="W33" s="553"/>
      <c r="X33" s="553"/>
      <c r="Y33" s="553"/>
      <c r="Z33" s="553"/>
      <c r="AA33" s="553"/>
      <c r="AB33" s="553"/>
      <c r="AC33" s="553"/>
      <c r="AD33" s="553"/>
      <c r="AE33" s="553"/>
      <c r="AF33" s="553"/>
      <c r="AG33" s="553"/>
      <c r="AH33" s="553"/>
      <c r="AI33" s="146"/>
      <c r="AJ33" s="200"/>
      <c r="AK33"/>
      <c r="AL33" s="150"/>
      <c r="AM33" s="518"/>
      <c r="AN33" s="201"/>
      <c r="AO33" s="146"/>
      <c r="AP33" s="146"/>
      <c r="AQ33" s="2"/>
      <c r="AR33" s="2"/>
      <c r="AS33" s="2"/>
      <c r="AT33" s="524"/>
      <c r="AU33" s="531"/>
    </row>
    <row r="34" spans="1:48" ht="6" customHeight="1">
      <c r="A34" s="393"/>
      <c r="C34" s="65"/>
      <c r="E34" s="711"/>
      <c r="F34" s="711"/>
      <c r="G34" s="711"/>
      <c r="L34" s="711"/>
      <c r="M34" s="711"/>
      <c r="P34" s="166"/>
      <c r="Q34" s="172"/>
      <c r="R34" s="166"/>
      <c r="S34" s="406"/>
      <c r="T34" s="155"/>
      <c r="U34" s="155"/>
      <c r="V34" s="155"/>
      <c r="W34" s="155"/>
      <c r="X34" s="155"/>
      <c r="Y34" s="155"/>
      <c r="Z34" s="155"/>
      <c r="AA34" s="155"/>
      <c r="AB34" s="155"/>
      <c r="AC34" s="155"/>
      <c r="AD34" s="155"/>
      <c r="AE34" s="155"/>
      <c r="AF34" s="155"/>
      <c r="AG34" s="155"/>
      <c r="AH34" s="155"/>
      <c r="AJ34" s="47"/>
      <c r="AK34" s="47"/>
      <c r="AL34" s="726"/>
      <c r="AM34" s="47"/>
      <c r="AO34" s="155"/>
    </row>
    <row r="35" spans="1:48" ht="27.95" customHeight="1">
      <c r="A35" s="393"/>
      <c r="C35" s="65"/>
      <c r="E35" s="377" t="s">
        <v>113</v>
      </c>
      <c r="F35" s="536"/>
      <c r="G35" s="625"/>
      <c r="H35" s="553" t="s">
        <v>114</v>
      </c>
      <c r="I35" s="536"/>
      <c r="J35" s="377"/>
      <c r="K35" s="377" t="s">
        <v>113</v>
      </c>
      <c r="L35" s="779"/>
      <c r="M35" s="781"/>
      <c r="N35" s="553" t="s">
        <v>114</v>
      </c>
      <c r="O35" s="536"/>
      <c r="P35" s="204"/>
      <c r="Q35" s="205"/>
      <c r="R35" s="204"/>
      <c r="S35" s="407"/>
      <c r="T35" s="78"/>
      <c r="U35" s="78"/>
      <c r="V35" s="78"/>
      <c r="W35" s="78"/>
      <c r="X35" s="78"/>
      <c r="Y35" s="78"/>
      <c r="Z35" s="78"/>
      <c r="AA35" s="78"/>
      <c r="AB35" s="78"/>
      <c r="AC35" s="78"/>
      <c r="AD35" s="78"/>
      <c r="AE35" s="78"/>
      <c r="AF35" s="78"/>
      <c r="AG35" s="78"/>
      <c r="AH35" s="78"/>
      <c r="AI35" s="6"/>
      <c r="AJ35" s="200"/>
      <c r="AK35" s="200"/>
      <c r="AL35" s="200"/>
      <c r="AM35" s="48"/>
      <c r="AO35" s="156"/>
      <c r="AP35" s="2"/>
      <c r="AQ35" s="2"/>
      <c r="AR35" s="2"/>
      <c r="AS35" s="2"/>
      <c r="AT35" s="524"/>
      <c r="AU35" s="531"/>
    </row>
    <row r="36" spans="1:48" ht="6" customHeight="1">
      <c r="A36" s="393"/>
      <c r="C36" s="65"/>
      <c r="F36" s="541"/>
      <c r="G36" s="377"/>
      <c r="H36" s="118"/>
      <c r="I36" s="446"/>
      <c r="J36" s="72"/>
      <c r="K36" s="118"/>
      <c r="N36" s="118"/>
      <c r="O36" s="378"/>
      <c r="P36" s="101"/>
      <c r="Q36" s="103"/>
      <c r="R36" s="101"/>
      <c r="S36" s="408"/>
      <c r="T36" s="100"/>
      <c r="U36" s="100"/>
      <c r="V36" s="100"/>
      <c r="W36" s="100"/>
      <c r="X36" s="100"/>
      <c r="Y36" s="100"/>
      <c r="Z36" s="100"/>
      <c r="AA36" s="100"/>
      <c r="AB36" s="100"/>
      <c r="AC36" s="100"/>
      <c r="AD36" s="100"/>
      <c r="AE36" s="100"/>
      <c r="AF36" s="100"/>
      <c r="AG36" s="100"/>
      <c r="AH36" s="100"/>
      <c r="AI36" s="13"/>
      <c r="AJ36" s="726"/>
      <c r="AK36" s="726"/>
      <c r="AL36"/>
      <c r="AM36" s="726"/>
      <c r="AO36" s="156"/>
      <c r="AP36" s="711"/>
      <c r="AQ36" s="711"/>
      <c r="AR36" s="711"/>
      <c r="AS36" s="711"/>
      <c r="AT36" s="524"/>
      <c r="AU36" s="531"/>
    </row>
    <row r="37" spans="1:48" ht="27.95" customHeight="1">
      <c r="A37" s="393"/>
      <c r="C37" s="65"/>
      <c r="E37" s="381" t="s">
        <v>117</v>
      </c>
      <c r="F37" s="536"/>
      <c r="G37" s="846" t="s">
        <v>134</v>
      </c>
      <c r="H37" s="847"/>
      <c r="I37" s="536"/>
      <c r="J37" s="379"/>
      <c r="K37" s="381" t="s">
        <v>117</v>
      </c>
      <c r="L37" s="779"/>
      <c r="M37" s="781"/>
      <c r="N37" s="714" t="s">
        <v>118</v>
      </c>
      <c r="O37" s="536"/>
      <c r="Q37" s="76"/>
      <c r="S37" s="407"/>
      <c r="T37" s="78"/>
      <c r="U37" s="78"/>
      <c r="V37" s="78"/>
      <c r="W37" s="78"/>
      <c r="X37" s="78"/>
      <c r="Y37" s="78"/>
      <c r="Z37" s="78"/>
      <c r="AA37" s="78"/>
      <c r="AB37" s="78"/>
      <c r="AC37" s="78"/>
      <c r="AD37" s="78"/>
      <c r="AE37" s="78"/>
      <c r="AF37" s="78"/>
      <c r="AG37" s="78"/>
      <c r="AH37" s="78"/>
      <c r="AI37" s="6"/>
      <c r="AJ37" s="519"/>
      <c r="AK37" s="519"/>
      <c r="AL37" s="519"/>
      <c r="AM37" s="510"/>
      <c r="AO37" s="156"/>
      <c r="AP37" s="2"/>
      <c r="AQ37" s="2"/>
      <c r="AR37" s="2"/>
      <c r="AS37" s="2"/>
      <c r="AT37" s="524"/>
      <c r="AU37" s="531"/>
    </row>
    <row r="38" spans="1:48" ht="6.95" customHeight="1">
      <c r="A38" s="393"/>
      <c r="C38" s="65"/>
      <c r="F38" s="2"/>
      <c r="G38" s="707"/>
      <c r="H38" s="707"/>
      <c r="I38" s="2"/>
      <c r="J38" s="383"/>
      <c r="K38" s="163"/>
      <c r="L38" s="163"/>
      <c r="M38" s="163"/>
      <c r="N38" s="163"/>
      <c r="O38" s="163"/>
      <c r="P38" s="101"/>
      <c r="Q38" s="103"/>
      <c r="R38" s="101"/>
      <c r="S38" s="366"/>
      <c r="T38" s="711"/>
      <c r="U38" s="711"/>
      <c r="V38" s="711"/>
      <c r="W38" s="711"/>
      <c r="X38" s="711"/>
      <c r="Y38" s="711"/>
      <c r="Z38" s="711"/>
      <c r="AA38" s="711"/>
      <c r="AB38" s="711"/>
      <c r="AC38" s="711"/>
      <c r="AD38" s="711"/>
      <c r="AE38" s="711"/>
      <c r="AF38" s="711"/>
      <c r="AG38" s="711"/>
      <c r="AH38" s="711"/>
      <c r="AI38" s="13"/>
      <c r="AJ38"/>
      <c r="AK38"/>
      <c r="AL38"/>
      <c r="AM38"/>
      <c r="AO38" s="13"/>
      <c r="AP38" s="711"/>
      <c r="AQ38" s="711"/>
      <c r="AR38" s="711"/>
      <c r="AS38" s="711"/>
      <c r="AT38" s="524"/>
      <c r="AU38" s="531"/>
    </row>
    <row r="39" spans="1:48" ht="27.95" customHeight="1">
      <c r="A39" s="393"/>
      <c r="C39" s="65"/>
      <c r="E39" s="381" t="s">
        <v>122</v>
      </c>
      <c r="F39" s="536"/>
      <c r="G39" s="122"/>
      <c r="H39" s="381" t="s">
        <v>123</v>
      </c>
      <c r="I39" s="537"/>
      <c r="J39" s="490"/>
      <c r="K39" s="381" t="s">
        <v>122</v>
      </c>
      <c r="L39" s="844"/>
      <c r="M39" s="845"/>
      <c r="N39" s="381" t="s">
        <v>123</v>
      </c>
      <c r="O39" s="537"/>
      <c r="P39" s="54"/>
      <c r="Q39" s="55"/>
      <c r="R39" s="54"/>
      <c r="S39" s="404"/>
      <c r="T39" s="593"/>
      <c r="U39" s="593"/>
      <c r="V39" s="593"/>
      <c r="W39" s="593"/>
      <c r="X39" s="593"/>
      <c r="Y39" s="593"/>
      <c r="Z39" s="593"/>
      <c r="AA39" s="593"/>
      <c r="AB39" s="593"/>
      <c r="AC39" s="593"/>
      <c r="AD39" s="593"/>
      <c r="AE39" s="593"/>
      <c r="AF39" s="593"/>
      <c r="AG39" s="593"/>
      <c r="AH39" s="593"/>
      <c r="AI39" s="16"/>
      <c r="AJ39" s="517"/>
      <c r="AK39" s="517"/>
      <c r="AL39" s="517"/>
      <c r="AM39" s="517"/>
      <c r="AN39" s="19"/>
      <c r="AO39" s="154"/>
      <c r="AP39" s="154"/>
    </row>
    <row r="40" spans="1:48" ht="6" customHeight="1">
      <c r="A40" s="393"/>
      <c r="C40" s="65"/>
      <c r="E40" s="380"/>
      <c r="F40" s="166"/>
      <c r="G40" s="378"/>
      <c r="H40" s="378"/>
      <c r="I40" s="378"/>
      <c r="J40" s="68"/>
      <c r="Q40" s="76"/>
      <c r="S40" s="363"/>
      <c r="AJ40" s="47"/>
      <c r="AK40" s="47"/>
      <c r="AL40" s="47"/>
      <c r="AM40" s="47"/>
    </row>
    <row r="41" spans="1:48" ht="6" customHeight="1">
      <c r="A41" s="393"/>
      <c r="C41" s="65"/>
      <c r="E41" s="383"/>
      <c r="F41" s="166"/>
      <c r="G41" s="386"/>
      <c r="H41" s="383"/>
      <c r="I41" s="383"/>
      <c r="J41" s="383"/>
      <c r="K41" s="166"/>
      <c r="O41" s="837" t="s">
        <v>135</v>
      </c>
      <c r="P41" s="837"/>
      <c r="Q41" s="838"/>
      <c r="R41" s="166"/>
      <c r="S41" s="408"/>
      <c r="T41" s="100"/>
      <c r="U41" s="100"/>
      <c r="V41" s="100"/>
      <c r="W41" s="100"/>
      <c r="X41" s="100"/>
      <c r="Y41" s="100"/>
      <c r="Z41" s="100"/>
      <c r="AA41" s="100"/>
      <c r="AB41" s="100"/>
      <c r="AC41" s="100"/>
      <c r="AD41" s="100"/>
      <c r="AE41" s="100"/>
      <c r="AF41" s="100"/>
      <c r="AG41" s="100"/>
      <c r="AH41" s="100"/>
      <c r="AI41" s="711"/>
      <c r="AJ41" s="726"/>
      <c r="AK41" s="726"/>
      <c r="AL41" s="726"/>
      <c r="AM41" s="726"/>
      <c r="AO41" s="78"/>
      <c r="AP41" s="711"/>
      <c r="AQ41" s="711"/>
      <c r="AR41" s="711"/>
      <c r="AS41" s="711"/>
      <c r="AT41" s="524"/>
      <c r="AU41" s="531"/>
    </row>
    <row r="42" spans="1:48" ht="9.9499999999999993" customHeight="1">
      <c r="A42" s="393"/>
      <c r="C42" s="74"/>
      <c r="D42" s="73"/>
      <c r="E42" s="194"/>
      <c r="F42" s="194"/>
      <c r="G42" s="194"/>
      <c r="H42" s="194"/>
      <c r="I42" s="194"/>
      <c r="J42" s="194"/>
      <c r="K42" s="194"/>
      <c r="L42" s="194"/>
      <c r="M42" s="194"/>
      <c r="N42" s="194"/>
      <c r="O42" s="839"/>
      <c r="P42" s="839"/>
      <c r="Q42" s="840"/>
      <c r="R42" s="167"/>
      <c r="S42" s="409"/>
      <c r="T42" s="12"/>
      <c r="U42" s="12"/>
      <c r="V42" s="12"/>
      <c r="W42" s="12"/>
      <c r="X42" s="12"/>
      <c r="Y42" s="12"/>
      <c r="Z42" s="12"/>
      <c r="AA42" s="12"/>
      <c r="AB42" s="12"/>
      <c r="AC42" s="12"/>
      <c r="AD42" s="12"/>
      <c r="AE42" s="12"/>
      <c r="AF42" s="12"/>
      <c r="AG42" s="12"/>
      <c r="AH42" s="12"/>
      <c r="AI42" s="12"/>
    </row>
    <row r="43" spans="1:48" ht="9.9499999999999993" customHeight="1">
      <c r="A43" s="393"/>
      <c r="E43" s="12"/>
      <c r="F43" s="12"/>
      <c r="G43" s="12"/>
      <c r="H43" s="12"/>
      <c r="I43" s="12"/>
      <c r="J43" s="12"/>
      <c r="K43" s="12"/>
      <c r="L43" s="12"/>
      <c r="M43" s="12"/>
      <c r="N43" s="12"/>
      <c r="O43" s="717"/>
      <c r="P43" s="717"/>
      <c r="Q43" s="717"/>
      <c r="R43" s="167"/>
      <c r="S43" s="409"/>
      <c r="T43" s="12"/>
      <c r="U43" s="12"/>
      <c r="V43" s="12"/>
      <c r="W43" s="12"/>
      <c r="X43" s="12"/>
      <c r="Y43" s="12"/>
      <c r="Z43" s="12"/>
      <c r="AA43" s="12"/>
      <c r="AB43" s="12"/>
      <c r="AC43" s="12"/>
      <c r="AD43" s="12"/>
      <c r="AE43" s="12"/>
      <c r="AF43" s="12"/>
      <c r="AG43" s="12"/>
      <c r="AH43" s="12"/>
      <c r="AI43" s="12"/>
    </row>
    <row r="44" spans="1:48" ht="24.95" customHeight="1">
      <c r="A44" s="393"/>
      <c r="C44" s="802" t="s">
        <v>136</v>
      </c>
      <c r="D44" s="803"/>
      <c r="E44" s="803"/>
      <c r="F44" s="803"/>
      <c r="G44" s="803"/>
      <c r="H44" s="803"/>
      <c r="I44" s="803"/>
      <c r="J44" s="803"/>
      <c r="K44" s="803"/>
      <c r="L44" s="803"/>
      <c r="M44" s="803"/>
      <c r="N44" s="803"/>
      <c r="O44" s="803"/>
      <c r="P44" s="803"/>
      <c r="Q44" s="804"/>
      <c r="R44" s="46"/>
      <c r="S44" s="410"/>
      <c r="T44" s="15"/>
      <c r="U44" s="15"/>
      <c r="V44" s="15"/>
      <c r="W44" s="15"/>
      <c r="X44" s="15"/>
      <c r="Y44" s="15"/>
      <c r="Z44" s="15"/>
      <c r="AA44" s="15"/>
      <c r="AB44" s="15"/>
      <c r="AC44" s="15"/>
      <c r="AD44" s="15"/>
      <c r="AE44" s="15"/>
      <c r="AF44" s="15"/>
      <c r="AG44" s="15"/>
      <c r="AH44" s="15"/>
      <c r="AI44" s="17"/>
      <c r="AJ44" s="15"/>
      <c r="AK44" s="15"/>
      <c r="AL44" s="136"/>
      <c r="AM44" s="136"/>
      <c r="AN44" s="136"/>
      <c r="AO44" s="136"/>
      <c r="AP44" s="136"/>
      <c r="AT44" s="533"/>
      <c r="AU44" s="530"/>
      <c r="AV44" s="530"/>
    </row>
    <row r="45" spans="1:48" ht="9.9499999999999993" customHeight="1">
      <c r="A45" s="393"/>
      <c r="C45" s="65"/>
      <c r="D45" s="711"/>
      <c r="E45" s="711"/>
      <c r="F45" s="711"/>
      <c r="G45" s="711"/>
      <c r="H45" s="711"/>
      <c r="I45" s="711"/>
      <c r="J45" s="711"/>
      <c r="N45" s="15"/>
      <c r="O45" s="17"/>
      <c r="P45" s="17"/>
      <c r="Q45" s="175"/>
      <c r="R45" s="46"/>
      <c r="S45" s="397"/>
      <c r="T45" s="17"/>
      <c r="U45" s="17"/>
      <c r="V45" s="17"/>
      <c r="W45" s="17"/>
      <c r="X45" s="17"/>
      <c r="Y45" s="17"/>
      <c r="Z45" s="17"/>
      <c r="AA45" s="17"/>
      <c r="AB45" s="17"/>
      <c r="AC45" s="17"/>
      <c r="AD45" s="17"/>
      <c r="AE45" s="17"/>
      <c r="AF45" s="17"/>
      <c r="AG45" s="17"/>
      <c r="AH45" s="17"/>
      <c r="AI45" s="17"/>
      <c r="AJ45" s="15"/>
      <c r="AK45" s="15"/>
      <c r="AL45"/>
      <c r="AM45"/>
      <c r="AN45"/>
    </row>
    <row r="46" spans="1:48" ht="18.75">
      <c r="A46" s="393"/>
      <c r="C46" s="65"/>
      <c r="E46" s="206" t="s">
        <v>37</v>
      </c>
      <c r="F46" s="782" t="s">
        <v>137</v>
      </c>
      <c r="G46" s="782"/>
      <c r="H46" s="782"/>
      <c r="I46" s="782"/>
      <c r="J46" s="782"/>
      <c r="K46" s="782"/>
      <c r="L46" s="782"/>
      <c r="M46" s="782"/>
      <c r="N46" s="782"/>
      <c r="O46" s="782"/>
      <c r="P46" s="387"/>
      <c r="Q46" s="175"/>
      <c r="R46" s="50"/>
      <c r="S46" s="397"/>
      <c r="T46" s="17"/>
      <c r="U46" s="17"/>
      <c r="V46" s="17"/>
      <c r="W46" s="17"/>
      <c r="X46" s="17"/>
      <c r="Y46" s="17"/>
      <c r="Z46" s="17"/>
      <c r="AA46" s="17"/>
      <c r="AB46" s="17"/>
      <c r="AC46" s="17"/>
      <c r="AD46" s="17"/>
      <c r="AE46" s="17"/>
      <c r="AF46" s="17"/>
      <c r="AG46" s="17"/>
      <c r="AH46" s="17"/>
      <c r="AI46" s="17"/>
      <c r="AJ46" s="15"/>
      <c r="AK46" s="15"/>
      <c r="AL46" s="121"/>
      <c r="AM46" s="121"/>
      <c r="AN46" s="121"/>
      <c r="AO46" s="121"/>
      <c r="AP46" s="121"/>
    </row>
    <row r="47" spans="1:48" ht="6.95" customHeight="1">
      <c r="A47" s="393"/>
      <c r="C47" s="65"/>
      <c r="D47" s="726"/>
      <c r="E47" s="727"/>
      <c r="F47" s="727"/>
      <c r="G47" s="727"/>
      <c r="H47" s="727"/>
      <c r="I47" s="727"/>
      <c r="J47" s="727"/>
      <c r="K47" s="727"/>
      <c r="N47" s="15"/>
      <c r="O47" s="17"/>
      <c r="P47" s="17"/>
      <c r="Q47" s="175"/>
      <c r="R47" s="46"/>
      <c r="S47" s="397"/>
      <c r="T47" s="17"/>
      <c r="U47" s="17"/>
      <c r="V47" s="17"/>
      <c r="W47" s="17"/>
      <c r="X47" s="17"/>
      <c r="Y47" s="17"/>
      <c r="Z47" s="17"/>
      <c r="AA47" s="17"/>
      <c r="AB47" s="17"/>
      <c r="AC47" s="17"/>
      <c r="AD47" s="17"/>
      <c r="AE47" s="17"/>
      <c r="AF47" s="17"/>
      <c r="AG47" s="17"/>
      <c r="AH47" s="17"/>
      <c r="AI47" s="17"/>
      <c r="AJ47" s="15"/>
      <c r="AK47" s="15"/>
      <c r="AL47"/>
      <c r="AM47"/>
      <c r="AN47"/>
    </row>
    <row r="48" spans="1:48" ht="18.75">
      <c r="A48" s="393"/>
      <c r="C48" s="65"/>
      <c r="D48" s="772" t="s">
        <v>138</v>
      </c>
      <c r="E48" s="773"/>
      <c r="F48" s="773"/>
      <c r="G48" s="773"/>
      <c r="H48" s="773"/>
      <c r="I48" s="773"/>
      <c r="J48" s="773"/>
      <c r="K48" s="773"/>
      <c r="L48" s="773"/>
      <c r="M48" s="773"/>
      <c r="N48" s="773"/>
      <c r="O48" s="773"/>
      <c r="P48" s="774"/>
      <c r="Q48" s="175"/>
      <c r="R48" s="46"/>
      <c r="S48" s="397"/>
      <c r="T48" s="17"/>
      <c r="U48" s="17"/>
      <c r="V48" s="17"/>
      <c r="W48" s="17"/>
      <c r="X48" s="17"/>
      <c r="Y48" s="17"/>
      <c r="Z48" s="17"/>
      <c r="AA48" s="17"/>
      <c r="AB48" s="17"/>
      <c r="AC48" s="17"/>
      <c r="AD48" s="17"/>
      <c r="AE48" s="17"/>
      <c r="AF48" s="17"/>
      <c r="AG48" s="17"/>
      <c r="AH48" s="17"/>
      <c r="AI48" s="17"/>
      <c r="AJ48" s="52" t="s">
        <v>86</v>
      </c>
      <c r="AK48" s="15"/>
      <c r="AL48" s="52" t="s">
        <v>86</v>
      </c>
      <c r="AM48"/>
      <c r="AN48"/>
      <c r="AT48" s="533" t="s">
        <v>94</v>
      </c>
      <c r="AU48" s="530" t="s">
        <v>95</v>
      </c>
      <c r="AV48" s="530" t="s">
        <v>96</v>
      </c>
    </row>
    <row r="49" spans="1:49" ht="18.75">
      <c r="A49" s="393"/>
      <c r="C49" s="65"/>
      <c r="D49" s="60"/>
      <c r="E49" s="261"/>
      <c r="F49" s="54"/>
      <c r="G49" s="54"/>
      <c r="H49" s="54"/>
      <c r="I49" s="54"/>
      <c r="J49" s="54"/>
      <c r="K49" s="54"/>
      <c r="L49" s="54"/>
      <c r="M49" s="54"/>
      <c r="N49" s="54"/>
      <c r="O49" s="54"/>
      <c r="P49" s="55"/>
      <c r="Q49" s="175"/>
      <c r="R49" s="46"/>
      <c r="S49" s="397"/>
      <c r="T49" s="17"/>
      <c r="U49" s="17"/>
      <c r="V49" s="17"/>
      <c r="W49" s="17"/>
      <c r="X49" s="17"/>
      <c r="Y49" s="17"/>
      <c r="Z49" s="17"/>
      <c r="AA49" s="17"/>
      <c r="AB49" s="17"/>
      <c r="AC49" s="17"/>
      <c r="AD49" s="17"/>
      <c r="AE49" s="17"/>
      <c r="AF49" s="17"/>
      <c r="AG49" s="17"/>
      <c r="AH49" s="17"/>
      <c r="AI49" s="17"/>
      <c r="AJ49" s="51"/>
      <c r="AK49" s="15"/>
      <c r="AL49"/>
      <c r="AM49"/>
      <c r="AN49"/>
      <c r="AT49" s="527" t="s">
        <v>139</v>
      </c>
      <c r="AU49" s="225">
        <f>IF(G51="",1,0)</f>
        <v>1</v>
      </c>
    </row>
    <row r="50" spans="1:49" ht="18.75">
      <c r="A50" s="393"/>
      <c r="C50" s="65"/>
      <c r="D50" s="60"/>
      <c r="E50" s="801" t="s">
        <v>140</v>
      </c>
      <c r="F50" s="801"/>
      <c r="G50" s="801"/>
      <c r="H50" s="801"/>
      <c r="I50" s="801"/>
      <c r="J50" s="801"/>
      <c r="K50" s="801"/>
      <c r="L50" s="801"/>
      <c r="M50" s="801"/>
      <c r="N50" s="801"/>
      <c r="O50" s="801"/>
      <c r="P50" s="55"/>
      <c r="Q50" s="175"/>
      <c r="R50" s="46"/>
      <c r="S50" s="397"/>
      <c r="T50" s="17"/>
      <c r="U50" s="17"/>
      <c r="V50" s="17"/>
      <c r="W50" s="17"/>
      <c r="X50" s="17"/>
      <c r="Y50" s="17"/>
      <c r="Z50" s="17"/>
      <c r="AA50" s="17"/>
      <c r="AB50" s="17"/>
      <c r="AC50" s="17"/>
      <c r="AD50" s="17"/>
      <c r="AE50" s="17"/>
      <c r="AF50" s="17"/>
      <c r="AG50" s="17"/>
      <c r="AH50" s="17"/>
      <c r="AI50" s="17"/>
      <c r="AJ50" s="51" t="s">
        <v>141</v>
      </c>
      <c r="AK50" s="15"/>
      <c r="AL50" s="47" t="s">
        <v>142</v>
      </c>
      <c r="AM50"/>
      <c r="AN50"/>
      <c r="AT50" s="527" t="s">
        <v>143</v>
      </c>
      <c r="AU50" s="225">
        <f>IF(G53="",1,0)</f>
        <v>1</v>
      </c>
    </row>
    <row r="51" spans="1:49" ht="18.75">
      <c r="A51" s="393"/>
      <c r="C51" s="65"/>
      <c r="D51" s="60"/>
      <c r="E51" s="279"/>
      <c r="F51" s="715" t="s">
        <v>144</v>
      </c>
      <c r="G51" s="784"/>
      <c r="H51" s="785"/>
      <c r="I51" s="785"/>
      <c r="J51" s="785"/>
      <c r="K51" s="786"/>
      <c r="L51" s="279"/>
      <c r="M51" s="279"/>
      <c r="N51" s="279"/>
      <c r="O51" s="279"/>
      <c r="P51" s="55"/>
      <c r="Q51" s="175"/>
      <c r="R51" s="46"/>
      <c r="S51" s="397"/>
      <c r="T51" s="17"/>
      <c r="U51" s="17"/>
      <c r="V51" s="17"/>
      <c r="W51" s="17"/>
      <c r="X51" s="17"/>
      <c r="Y51" s="17"/>
      <c r="Z51" s="17"/>
      <c r="AA51" s="17"/>
      <c r="AB51" s="17"/>
      <c r="AC51" s="17"/>
      <c r="AD51" s="17"/>
      <c r="AE51" s="17"/>
      <c r="AF51" s="17"/>
      <c r="AG51" s="17"/>
      <c r="AH51" s="17"/>
      <c r="AI51" s="17"/>
      <c r="AJ51" s="51" t="s">
        <v>145</v>
      </c>
      <c r="AK51" s="15"/>
      <c r="AL51" s="47" t="s">
        <v>146</v>
      </c>
      <c r="AM51"/>
      <c r="AN51"/>
      <c r="AT51" s="527" t="s">
        <v>147</v>
      </c>
      <c r="AU51" s="225">
        <f>IF(AND(G53="Other Type of Organization",G55=""),1,0)</f>
        <v>0</v>
      </c>
    </row>
    <row r="52" spans="1:49" ht="9.9499999999999993" customHeight="1">
      <c r="A52" s="393"/>
      <c r="C52" s="65"/>
      <c r="D52" s="60"/>
      <c r="E52" s="279"/>
      <c r="F52" s="715"/>
      <c r="G52" s="261"/>
      <c r="H52" s="261"/>
      <c r="I52" s="261"/>
      <c r="J52" s="261"/>
      <c r="K52" s="261"/>
      <c r="L52" s="279"/>
      <c r="M52" s="279"/>
      <c r="N52" s="279"/>
      <c r="O52" s="279"/>
      <c r="P52" s="55"/>
      <c r="Q52" s="175"/>
      <c r="R52" s="46"/>
      <c r="S52" s="397"/>
      <c r="T52" s="17"/>
      <c r="U52" s="17"/>
      <c r="V52" s="17"/>
      <c r="W52" s="17"/>
      <c r="X52" s="17"/>
      <c r="Y52" s="17"/>
      <c r="Z52" s="17"/>
      <c r="AA52" s="17"/>
      <c r="AB52" s="17"/>
      <c r="AC52" s="17"/>
      <c r="AD52" s="17"/>
      <c r="AE52" s="17"/>
      <c r="AF52" s="17"/>
      <c r="AG52" s="17"/>
      <c r="AH52" s="17"/>
      <c r="AI52" s="17"/>
      <c r="AJ52" s="51" t="s">
        <v>148</v>
      </c>
      <c r="AK52" s="15"/>
      <c r="AL52" s="118"/>
      <c r="AM52"/>
      <c r="AN52"/>
      <c r="AT52" s="527" t="s">
        <v>149</v>
      </c>
      <c r="AU52" s="225">
        <f>IF(G57="",1,0)</f>
        <v>1</v>
      </c>
    </row>
    <row r="53" spans="1:49" ht="18.75">
      <c r="A53" s="393"/>
      <c r="C53" s="65"/>
      <c r="D53" s="60"/>
      <c r="E53" s="261"/>
      <c r="F53" s="715" t="s">
        <v>150</v>
      </c>
      <c r="G53" s="787"/>
      <c r="H53" s="788"/>
      <c r="I53" s="788"/>
      <c r="J53" s="788"/>
      <c r="K53" s="789"/>
      <c r="L53" s="54"/>
      <c r="M53" s="54"/>
      <c r="N53" s="54"/>
      <c r="O53" s="54"/>
      <c r="P53" s="55"/>
      <c r="Q53" s="175"/>
      <c r="R53" s="46"/>
      <c r="S53" s="397"/>
      <c r="T53" s="17"/>
      <c r="U53" s="17"/>
      <c r="V53" s="17"/>
      <c r="W53" s="17"/>
      <c r="X53" s="17"/>
      <c r="Y53" s="17"/>
      <c r="Z53" s="17"/>
      <c r="AA53" s="17"/>
      <c r="AB53" s="17"/>
      <c r="AC53" s="17"/>
      <c r="AD53" s="17"/>
      <c r="AE53" s="17"/>
      <c r="AF53" s="17"/>
      <c r="AG53" s="17"/>
      <c r="AH53" s="17"/>
      <c r="AI53" s="17"/>
      <c r="AJ53" s="157" t="s">
        <v>151</v>
      </c>
      <c r="AK53" s="15"/>
      <c r="AL53" t="s">
        <v>152</v>
      </c>
      <c r="AM53"/>
      <c r="AN53"/>
      <c r="AT53" s="527" t="s">
        <v>153</v>
      </c>
      <c r="AU53" s="225">
        <f>IF(K60="",1,0)</f>
        <v>1</v>
      </c>
    </row>
    <row r="54" spans="1:49" ht="9.9499999999999993" customHeight="1">
      <c r="A54" s="393"/>
      <c r="C54" s="65"/>
      <c r="D54" s="60"/>
      <c r="E54" s="261"/>
      <c r="F54" s="715"/>
      <c r="G54" s="54"/>
      <c r="H54" s="54"/>
      <c r="I54" s="54"/>
      <c r="J54" s="54"/>
      <c r="K54" s="54"/>
      <c r="L54" s="54"/>
      <c r="M54" s="54"/>
      <c r="N54" s="54"/>
      <c r="O54" s="54"/>
      <c r="P54" s="55"/>
      <c r="Q54" s="175"/>
      <c r="R54" s="46"/>
      <c r="S54" s="397"/>
      <c r="T54" s="17"/>
      <c r="U54" s="17"/>
      <c r="V54" s="17"/>
      <c r="W54" s="17"/>
      <c r="X54" s="17"/>
      <c r="Y54" s="17"/>
      <c r="Z54" s="17"/>
      <c r="AA54" s="17"/>
      <c r="AB54" s="17"/>
      <c r="AC54" s="17"/>
      <c r="AD54" s="17"/>
      <c r="AE54" s="17"/>
      <c r="AF54" s="17"/>
      <c r="AG54" s="17"/>
      <c r="AH54" s="17"/>
      <c r="AI54" s="17"/>
      <c r="AJ54" s="157" t="s">
        <v>154</v>
      </c>
      <c r="AK54" s="15"/>
      <c r="AL54" t="s">
        <v>155</v>
      </c>
      <c r="AM54"/>
      <c r="AN54"/>
      <c r="AT54" s="527" t="s">
        <v>156</v>
      </c>
      <c r="AU54" s="225">
        <f>IF(AV54=0,AV54,AW54)</f>
        <v>0</v>
      </c>
      <c r="AV54" s="225"/>
      <c r="AW54">
        <f>IF(AND(K60="Yes",G63&lt;&gt;"",G64&lt;&gt;"",G65&lt;&gt;""),0,1)</f>
        <v>1</v>
      </c>
    </row>
    <row r="55" spans="1:49" ht="18.75">
      <c r="A55" s="393"/>
      <c r="C55" s="65"/>
      <c r="D55" s="60"/>
      <c r="E55" s="261"/>
      <c r="F55" s="242" t="s">
        <v>157</v>
      </c>
      <c r="G55" s="790"/>
      <c r="H55" s="791"/>
      <c r="I55" s="791"/>
      <c r="J55" s="791"/>
      <c r="K55" s="792"/>
      <c r="L55" s="54"/>
      <c r="M55" s="54"/>
      <c r="N55" s="54"/>
      <c r="O55" s="54"/>
      <c r="P55" s="55"/>
      <c r="Q55" s="175"/>
      <c r="R55" s="46"/>
      <c r="S55" s="397"/>
      <c r="T55" s="17"/>
      <c r="U55" s="17"/>
      <c r="V55" s="17"/>
      <c r="W55" s="17"/>
      <c r="X55" s="17"/>
      <c r="Y55" s="17"/>
      <c r="Z55" s="17"/>
      <c r="AA55" s="17"/>
      <c r="AB55" s="17"/>
      <c r="AC55" s="17"/>
      <c r="AD55" s="17"/>
      <c r="AE55" s="17"/>
      <c r="AF55" s="17"/>
      <c r="AG55" s="17"/>
      <c r="AH55" s="17"/>
      <c r="AI55" s="17"/>
      <c r="AJ55" s="157" t="s">
        <v>158</v>
      </c>
      <c r="AK55" s="15"/>
      <c r="AL55"/>
      <c r="AM55"/>
      <c r="AN55"/>
      <c r="AT55" s="527" t="s">
        <v>159</v>
      </c>
      <c r="AU55" s="662">
        <f>IF(K67="",1,0)</f>
        <v>1</v>
      </c>
    </row>
    <row r="56" spans="1:49" ht="9.9499999999999993" customHeight="1">
      <c r="A56" s="393"/>
      <c r="C56" s="65"/>
      <c r="D56" s="60"/>
      <c r="E56" s="54"/>
      <c r="F56" s="54"/>
      <c r="G56" s="54"/>
      <c r="H56" s="54"/>
      <c r="I56" s="54"/>
      <c r="J56" s="54"/>
      <c r="K56" s="54"/>
      <c r="L56" s="54"/>
      <c r="M56" s="54"/>
      <c r="N56" s="54"/>
      <c r="O56" s="54"/>
      <c r="P56" s="55"/>
      <c r="Q56" s="175"/>
      <c r="R56" s="46"/>
      <c r="S56" s="397"/>
      <c r="T56" s="17"/>
      <c r="U56" s="17"/>
      <c r="V56" s="17"/>
      <c r="W56" s="17"/>
      <c r="X56" s="17"/>
      <c r="Y56" s="17"/>
      <c r="Z56" s="17"/>
      <c r="AA56" s="17"/>
      <c r="AB56" s="17"/>
      <c r="AC56" s="17"/>
      <c r="AD56" s="17"/>
      <c r="AE56" s="17"/>
      <c r="AF56" s="17"/>
      <c r="AG56" s="17"/>
      <c r="AH56" s="17"/>
      <c r="AI56" s="17"/>
      <c r="AJ56" s="158" t="s">
        <v>160</v>
      </c>
      <c r="AK56" s="15"/>
      <c r="AL56"/>
      <c r="AM56"/>
      <c r="AN56"/>
      <c r="AT56" s="527" t="s">
        <v>161</v>
      </c>
      <c r="AU56" s="662">
        <f>IF(AND(K67="Yes",E71=""),1,0)</f>
        <v>0</v>
      </c>
    </row>
    <row r="57" spans="1:49" ht="18.75">
      <c r="A57" s="393"/>
      <c r="C57" s="65"/>
      <c r="D57" s="60"/>
      <c r="E57" s="279"/>
      <c r="F57" s="715" t="s">
        <v>144</v>
      </c>
      <c r="G57" s="784"/>
      <c r="H57" s="785"/>
      <c r="I57" s="785"/>
      <c r="J57" s="785"/>
      <c r="K57" s="786"/>
      <c r="L57" s="279"/>
      <c r="M57" s="279"/>
      <c r="N57" s="279"/>
      <c r="O57" s="279"/>
      <c r="P57" s="55"/>
      <c r="Q57" s="175"/>
      <c r="R57" s="46"/>
      <c r="S57" s="397"/>
      <c r="T57" s="17"/>
      <c r="U57" s="17"/>
      <c r="V57" s="17"/>
      <c r="W57" s="17"/>
      <c r="X57" s="17"/>
      <c r="Y57" s="17"/>
      <c r="Z57" s="17"/>
      <c r="AA57" s="17"/>
      <c r="AB57" s="17"/>
      <c r="AC57" s="17"/>
      <c r="AD57" s="17"/>
      <c r="AE57" s="17"/>
      <c r="AF57" s="17"/>
      <c r="AG57" s="17"/>
      <c r="AH57" s="17"/>
      <c r="AI57" s="17"/>
      <c r="AJ57" s="51" t="s">
        <v>145</v>
      </c>
      <c r="AK57" s="15"/>
      <c r="AL57" s="47"/>
      <c r="AM57"/>
      <c r="AN57"/>
      <c r="AT57" s="527" t="s">
        <v>162</v>
      </c>
      <c r="AU57" s="225">
        <f>IF(AND(K67="Yes",K69=""),1,0)</f>
        <v>0</v>
      </c>
    </row>
    <row r="58" spans="1:49" ht="9.9499999999999993" customHeight="1">
      <c r="A58" s="393"/>
      <c r="C58" s="65"/>
      <c r="D58" s="60"/>
      <c r="E58" s="279"/>
      <c r="F58" s="715"/>
      <c r="G58" s="261"/>
      <c r="H58" s="261"/>
      <c r="I58" s="261"/>
      <c r="J58" s="261"/>
      <c r="K58" s="261"/>
      <c r="L58" s="279"/>
      <c r="M58" s="279"/>
      <c r="N58" s="279"/>
      <c r="O58" s="279"/>
      <c r="P58" s="55"/>
      <c r="Q58" s="175"/>
      <c r="R58" s="46"/>
      <c r="S58" s="397"/>
      <c r="T58" s="17"/>
      <c r="U58" s="17"/>
      <c r="V58" s="17"/>
      <c r="W58" s="17"/>
      <c r="X58" s="17"/>
      <c r="Y58" s="17"/>
      <c r="Z58" s="17"/>
      <c r="AA58" s="17"/>
      <c r="AB58" s="17"/>
      <c r="AC58" s="17"/>
      <c r="AD58" s="17"/>
      <c r="AE58" s="17"/>
      <c r="AF58" s="17"/>
      <c r="AG58" s="17"/>
      <c r="AH58" s="17"/>
      <c r="AI58" s="17"/>
      <c r="AJ58" s="51" t="s">
        <v>148</v>
      </c>
      <c r="AK58" s="15"/>
      <c r="AL58" s="118"/>
      <c r="AM58"/>
      <c r="AN58"/>
      <c r="AT58" s="527"/>
    </row>
    <row r="59" spans="1:49" ht="18.75">
      <c r="A59" s="393"/>
      <c r="C59" s="65"/>
      <c r="D59" s="60"/>
      <c r="E59" s="54"/>
      <c r="F59" s="54"/>
      <c r="G59" s="54"/>
      <c r="H59" s="54"/>
      <c r="I59" s="54"/>
      <c r="J59" s="54"/>
      <c r="P59" s="55"/>
      <c r="Q59" s="175"/>
      <c r="R59" s="46"/>
      <c r="S59" s="397"/>
      <c r="T59" s="17"/>
      <c r="U59" s="17"/>
      <c r="V59" s="17"/>
      <c r="W59" s="17"/>
      <c r="X59" s="17"/>
      <c r="Y59" s="17"/>
      <c r="Z59" s="17"/>
      <c r="AA59" s="17"/>
      <c r="AB59" s="17"/>
      <c r="AC59" s="17"/>
      <c r="AD59" s="17"/>
      <c r="AE59" s="17"/>
      <c r="AF59" s="17"/>
      <c r="AG59" s="17"/>
      <c r="AH59" s="17"/>
      <c r="AI59" s="17"/>
      <c r="AK59" s="15"/>
      <c r="AL59"/>
      <c r="AM59"/>
      <c r="AN59"/>
      <c r="AT59" s="527"/>
    </row>
    <row r="60" spans="1:49" s="118" customFormat="1" ht="20.100000000000001" customHeight="1">
      <c r="A60" s="395"/>
      <c r="C60" s="79"/>
      <c r="D60" s="60"/>
      <c r="E60" s="783" t="s">
        <v>163</v>
      </c>
      <c r="F60" s="783"/>
      <c r="G60" s="783"/>
      <c r="H60" s="783"/>
      <c r="I60" s="783"/>
      <c r="J60" s="783"/>
      <c r="K60" s="538"/>
      <c r="N60" s="180"/>
      <c r="O60" s="82"/>
      <c r="P60" s="55"/>
      <c r="Q60" s="175"/>
      <c r="R60" s="46"/>
      <c r="S60" s="397"/>
      <c r="T60" s="17"/>
      <c r="U60" s="17"/>
      <c r="V60" s="17"/>
      <c r="W60" s="17"/>
      <c r="X60" s="17"/>
      <c r="Y60" s="17"/>
      <c r="Z60" s="17"/>
      <c r="AA60" s="17"/>
      <c r="AB60" s="17"/>
      <c r="AC60" s="17"/>
      <c r="AD60" s="17"/>
      <c r="AE60" s="17"/>
      <c r="AF60" s="17"/>
      <c r="AG60" s="17"/>
      <c r="AH60" s="17"/>
      <c r="AI60" s="17"/>
      <c r="AT60" s="539" t="s">
        <v>164</v>
      </c>
      <c r="AU60" s="162">
        <f>IF(E74="",1,0)</f>
        <v>1</v>
      </c>
    </row>
    <row r="61" spans="1:49" s="118" customFormat="1" ht="20.100000000000001" customHeight="1">
      <c r="A61" s="395"/>
      <c r="C61" s="79"/>
      <c r="D61" s="60"/>
      <c r="E61" s="783"/>
      <c r="F61" s="783"/>
      <c r="G61" s="783"/>
      <c r="H61" s="783"/>
      <c r="I61" s="783"/>
      <c r="J61" s="783"/>
      <c r="N61" s="180"/>
      <c r="O61" s="82"/>
      <c r="P61" s="55"/>
      <c r="Q61" s="175"/>
      <c r="R61" s="46"/>
      <c r="S61" s="397"/>
      <c r="T61" s="17"/>
      <c r="U61" s="17"/>
      <c r="V61" s="17"/>
      <c r="W61" s="17"/>
      <c r="X61" s="17"/>
      <c r="Y61" s="17"/>
      <c r="Z61" s="17"/>
      <c r="AA61" s="17"/>
      <c r="AB61" s="17"/>
      <c r="AC61" s="17"/>
      <c r="AD61" s="17"/>
      <c r="AE61" s="17"/>
      <c r="AF61" s="17"/>
      <c r="AG61" s="17"/>
      <c r="AH61" s="17"/>
      <c r="AI61" s="17"/>
      <c r="AT61" s="539"/>
      <c r="AU61" s="162"/>
    </row>
    <row r="62" spans="1:49" ht="15" customHeight="1">
      <c r="A62" s="393"/>
      <c r="C62" s="65"/>
      <c r="D62" s="60"/>
      <c r="E62" s="243"/>
      <c r="F62" s="54"/>
      <c r="G62" s="54"/>
      <c r="H62" s="54"/>
      <c r="I62" s="54"/>
      <c r="J62" s="54"/>
      <c r="K62" s="54"/>
      <c r="L62" s="54"/>
      <c r="M62" s="54"/>
      <c r="N62" s="54"/>
      <c r="O62" s="54"/>
      <c r="P62" s="55"/>
      <c r="Q62" s="175"/>
      <c r="R62" s="46"/>
      <c r="S62" s="397"/>
      <c r="T62" s="17"/>
      <c r="U62" s="17"/>
      <c r="V62" s="17"/>
      <c r="W62" s="17"/>
      <c r="X62" s="17"/>
      <c r="Y62" s="17"/>
      <c r="Z62" s="17"/>
      <c r="AA62" s="17"/>
      <c r="AB62" s="17"/>
      <c r="AC62" s="17"/>
      <c r="AD62" s="17"/>
      <c r="AE62" s="17"/>
      <c r="AF62" s="17"/>
      <c r="AG62" s="17"/>
      <c r="AH62" s="17"/>
      <c r="AI62" s="17"/>
      <c r="AJ62"/>
      <c r="AK62"/>
      <c r="AL62"/>
      <c r="AM62"/>
      <c r="AN62"/>
      <c r="AT62" s="527"/>
    </row>
    <row r="63" spans="1:49" ht="18.75">
      <c r="A63" s="393"/>
      <c r="C63" s="65"/>
      <c r="D63" s="60"/>
      <c r="E63" s="793" t="s">
        <v>165</v>
      </c>
      <c r="F63" s="793"/>
      <c r="G63" s="794">
        <f>F21</f>
        <v>0</v>
      </c>
      <c r="H63" s="795"/>
      <c r="I63" s="795"/>
      <c r="J63" s="795"/>
      <c r="K63" s="795"/>
      <c r="L63" s="54"/>
      <c r="M63" s="54"/>
      <c r="N63" s="54"/>
      <c r="O63" s="54"/>
      <c r="P63" s="55"/>
      <c r="Q63" s="175"/>
      <c r="R63" s="46"/>
      <c r="S63" s="397"/>
      <c r="T63" s="17"/>
      <c r="U63" s="17"/>
      <c r="V63" s="17"/>
      <c r="W63" s="17"/>
      <c r="X63" s="17"/>
      <c r="Y63" s="17"/>
      <c r="Z63" s="17"/>
      <c r="AA63" s="17"/>
      <c r="AB63" s="17"/>
      <c r="AC63" s="17"/>
      <c r="AD63" s="17"/>
      <c r="AE63" s="17"/>
      <c r="AF63" s="17"/>
      <c r="AG63" s="17"/>
      <c r="AH63" s="17"/>
      <c r="AI63" s="17"/>
      <c r="AJ63"/>
      <c r="AK63"/>
      <c r="AL63"/>
      <c r="AM63"/>
      <c r="AN63"/>
      <c r="AT63" s="527"/>
    </row>
    <row r="64" spans="1:49" ht="18.75">
      <c r="A64" s="393"/>
      <c r="C64" s="65"/>
      <c r="D64" s="60"/>
      <c r="E64" s="793" t="s">
        <v>166</v>
      </c>
      <c r="F64" s="793"/>
      <c r="G64" s="796"/>
      <c r="H64" s="797"/>
      <c r="I64" s="797"/>
      <c r="J64" s="797"/>
      <c r="K64" s="797"/>
      <c r="L64" s="54"/>
      <c r="M64" s="54"/>
      <c r="N64" s="54"/>
      <c r="O64" s="54"/>
      <c r="P64" s="55"/>
      <c r="Q64" s="175"/>
      <c r="R64" s="46"/>
      <c r="S64" s="397"/>
      <c r="T64" s="17"/>
      <c r="U64" s="17"/>
      <c r="V64" s="17"/>
      <c r="W64" s="17"/>
      <c r="X64" s="17"/>
      <c r="Y64" s="17"/>
      <c r="Z64" s="17"/>
      <c r="AA64" s="17"/>
      <c r="AB64" s="17"/>
      <c r="AC64" s="17"/>
      <c r="AD64" s="17"/>
      <c r="AE64" s="17"/>
      <c r="AF64" s="17"/>
      <c r="AG64" s="17"/>
      <c r="AH64" s="17"/>
      <c r="AI64" s="17"/>
      <c r="AJ64"/>
      <c r="AK64"/>
      <c r="AL64"/>
      <c r="AM64"/>
      <c r="AN64"/>
      <c r="AT64" s="527"/>
      <c r="AU64" s="663"/>
    </row>
    <row r="65" spans="1:51" ht="18.75">
      <c r="A65" s="393"/>
      <c r="C65" s="65"/>
      <c r="D65" s="60"/>
      <c r="E65" s="793" t="s">
        <v>167</v>
      </c>
      <c r="F65" s="793"/>
      <c r="G65" s="842"/>
      <c r="H65" s="842"/>
      <c r="I65" s="842"/>
      <c r="J65" s="842"/>
      <c r="K65" s="842"/>
      <c r="L65" s="54"/>
      <c r="M65" s="54"/>
      <c r="N65" s="54"/>
      <c r="O65" s="54"/>
      <c r="P65" s="55"/>
      <c r="Q65" s="175"/>
      <c r="R65" s="46"/>
      <c r="S65" s="397"/>
      <c r="T65" s="17"/>
      <c r="U65" s="17"/>
      <c r="V65" s="17"/>
      <c r="W65" s="17"/>
      <c r="X65" s="17"/>
      <c r="Y65" s="17"/>
      <c r="Z65" s="17"/>
      <c r="AA65" s="17"/>
      <c r="AB65" s="17"/>
      <c r="AC65" s="17"/>
      <c r="AD65" s="17"/>
      <c r="AE65" s="17"/>
      <c r="AF65" s="17"/>
      <c r="AG65" s="17"/>
      <c r="AH65" s="17"/>
      <c r="AI65" s="17"/>
      <c r="AK65"/>
      <c r="AL65"/>
      <c r="AM65"/>
      <c r="AN65"/>
      <c r="AT65" s="527"/>
    </row>
    <row r="66" spans="1:51" ht="18.75">
      <c r="A66" s="393"/>
      <c r="C66" s="65"/>
      <c r="D66" s="60"/>
      <c r="E66" s="54"/>
      <c r="F66" s="54"/>
      <c r="G66" s="54"/>
      <c r="H66" s="54"/>
      <c r="I66" s="54"/>
      <c r="J66" s="54"/>
      <c r="K66" s="54"/>
      <c r="L66" s="54"/>
      <c r="M66" s="54"/>
      <c r="N66" s="54"/>
      <c r="O66" s="54"/>
      <c r="P66" s="55"/>
      <c r="Q66" s="175"/>
      <c r="R66" s="46"/>
      <c r="S66" s="397"/>
      <c r="T66" s="17"/>
      <c r="U66" s="17"/>
      <c r="V66" s="17"/>
      <c r="W66" s="17"/>
      <c r="X66" s="17"/>
      <c r="Y66" s="17"/>
      <c r="Z66" s="17"/>
      <c r="AA66" s="17"/>
      <c r="AB66" s="17"/>
      <c r="AC66" s="17"/>
      <c r="AD66" s="17"/>
      <c r="AE66" s="17"/>
      <c r="AF66" s="17"/>
      <c r="AG66" s="17"/>
      <c r="AH66" s="17"/>
      <c r="AI66" s="17"/>
      <c r="AJ66"/>
      <c r="AK66"/>
      <c r="AL66"/>
      <c r="AM66"/>
      <c r="AN66"/>
      <c r="AT66" s="527"/>
    </row>
    <row r="67" spans="1:51" ht="18.75">
      <c r="A67" s="393"/>
      <c r="C67" s="65"/>
      <c r="D67" s="60"/>
      <c r="E67" s="816" t="s">
        <v>168</v>
      </c>
      <c r="F67" s="816"/>
      <c r="G67" s="816"/>
      <c r="H67" s="816"/>
      <c r="I67" s="816"/>
      <c r="J67" s="836"/>
      <c r="K67" s="538"/>
      <c r="L67" s="54"/>
      <c r="M67" s="122"/>
      <c r="N67" s="54"/>
      <c r="O67" s="54"/>
      <c r="P67" s="55"/>
      <c r="Q67" s="175"/>
      <c r="R67" s="46"/>
      <c r="S67" s="397"/>
      <c r="T67" s="17"/>
      <c r="U67" s="17"/>
      <c r="V67" s="17"/>
      <c r="W67" s="17"/>
      <c r="X67" s="17"/>
      <c r="Y67" s="17"/>
      <c r="Z67" s="17"/>
      <c r="AA67" s="17"/>
      <c r="AB67" s="17"/>
      <c r="AC67" s="17"/>
      <c r="AD67" s="17"/>
      <c r="AE67" s="17"/>
      <c r="AF67" s="17"/>
      <c r="AG67" s="17"/>
      <c r="AH67" s="17"/>
      <c r="AI67" s="17"/>
      <c r="AJ67"/>
      <c r="AK67"/>
      <c r="AL67"/>
      <c r="AM67"/>
      <c r="AN67"/>
      <c r="AT67" s="527"/>
    </row>
    <row r="68" spans="1:51" ht="8.25" customHeight="1">
      <c r="A68" s="393"/>
      <c r="C68" s="65"/>
      <c r="D68" s="65"/>
      <c r="E68" s="181"/>
      <c r="F68" s="181"/>
      <c r="G68" s="181"/>
      <c r="H68" s="181"/>
      <c r="I68" s="181"/>
      <c r="J68" s="181"/>
      <c r="K68" s="713"/>
      <c r="L68" s="181"/>
      <c r="M68" s="54"/>
      <c r="N68" s="54"/>
      <c r="P68" s="21"/>
      <c r="Q68" s="21"/>
      <c r="R68" s="47"/>
      <c r="S68" s="399"/>
      <c r="T68" s="8"/>
      <c r="U68" s="8"/>
      <c r="V68" s="8"/>
      <c r="W68" s="8"/>
      <c r="X68" s="8"/>
      <c r="Y68" s="8"/>
      <c r="Z68" s="8"/>
      <c r="AA68" s="8"/>
      <c r="AB68" s="8"/>
      <c r="AC68" s="8"/>
      <c r="AD68" s="8"/>
      <c r="AE68" s="8"/>
      <c r="AF68" s="8"/>
      <c r="AG68" s="8"/>
      <c r="AH68" s="8"/>
      <c r="AI68" s="8"/>
      <c r="AJ68"/>
      <c r="AK68"/>
      <c r="AL68"/>
      <c r="AM68"/>
      <c r="AN68"/>
      <c r="AT68" s="527"/>
    </row>
    <row r="69" spans="1:51" ht="18.75" customHeight="1">
      <c r="A69" s="393"/>
      <c r="C69" s="65"/>
      <c r="D69" s="189"/>
      <c r="E69" s="801" t="s">
        <v>169</v>
      </c>
      <c r="F69" s="801"/>
      <c r="G69" s="801"/>
      <c r="H69" s="801"/>
      <c r="I69" s="801"/>
      <c r="J69" s="801"/>
      <c r="K69" s="660"/>
      <c r="L69" s="12"/>
      <c r="M69" s="12"/>
      <c r="N69" s="12"/>
      <c r="O69" s="8"/>
      <c r="P69" s="21"/>
      <c r="Q69" s="21"/>
      <c r="R69" s="47"/>
      <c r="S69" s="399"/>
      <c r="T69" s="8"/>
      <c r="U69" s="8"/>
      <c r="V69" s="8"/>
      <c r="W69" s="8"/>
      <c r="X69" s="8"/>
      <c r="Y69" s="8"/>
      <c r="Z69" s="8"/>
      <c r="AA69" s="8"/>
      <c r="AB69" s="8"/>
      <c r="AC69" s="8"/>
      <c r="AD69" s="8"/>
      <c r="AE69" s="8"/>
      <c r="AF69" s="8"/>
      <c r="AG69" s="8"/>
      <c r="AH69" s="8"/>
      <c r="AI69" s="8"/>
      <c r="AJ69"/>
      <c r="AK69"/>
      <c r="AL69"/>
      <c r="AM69"/>
      <c r="AN69"/>
    </row>
    <row r="70" spans="1:51" s="118" customFormat="1" ht="36" customHeight="1">
      <c r="A70" s="395"/>
      <c r="C70" s="79"/>
      <c r="D70" s="79"/>
      <c r="E70" s="805" t="s">
        <v>170</v>
      </c>
      <c r="F70" s="805"/>
      <c r="G70" s="805"/>
      <c r="H70" s="805"/>
      <c r="I70" s="805"/>
      <c r="J70" s="805"/>
      <c r="K70" s="805"/>
      <c r="L70" s="805"/>
      <c r="M70" s="805"/>
      <c r="N70" s="805"/>
      <c r="O70" s="805"/>
      <c r="P70" s="190"/>
      <c r="Q70" s="190"/>
      <c r="R70" s="82"/>
      <c r="S70" s="411"/>
      <c r="T70" s="124"/>
      <c r="U70" s="124"/>
      <c r="V70" s="124"/>
      <c r="W70" s="124"/>
      <c r="X70" s="124"/>
      <c r="Y70" s="124"/>
      <c r="Z70" s="124"/>
      <c r="AA70" s="124"/>
      <c r="AB70" s="124"/>
      <c r="AC70" s="124"/>
      <c r="AD70" s="124"/>
      <c r="AE70" s="124"/>
      <c r="AF70" s="124"/>
      <c r="AG70" s="124"/>
      <c r="AH70" s="124"/>
      <c r="AI70" s="124"/>
      <c r="AT70" s="156" t="s">
        <v>171</v>
      </c>
      <c r="AU70" s="152" t="str">
        <f>IF(SUM(AU49:AU60),"Not Complete","Complete")</f>
        <v>Not Complete</v>
      </c>
    </row>
    <row r="71" spans="1:51" ht="190.5" customHeight="1">
      <c r="A71" s="393"/>
      <c r="C71" s="65"/>
      <c r="D71" s="65"/>
      <c r="E71" s="775"/>
      <c r="F71" s="776"/>
      <c r="G71" s="776"/>
      <c r="H71" s="776"/>
      <c r="I71" s="776"/>
      <c r="J71" s="776"/>
      <c r="K71" s="776"/>
      <c r="L71" s="776"/>
      <c r="M71" s="776"/>
      <c r="N71" s="776"/>
      <c r="O71" s="777"/>
      <c r="P71" s="21"/>
      <c r="Q71" s="21"/>
      <c r="R71" s="47"/>
      <c r="S71" s="399"/>
      <c r="T71" s="8"/>
      <c r="U71" s="8"/>
      <c r="V71" s="8"/>
      <c r="W71" s="8"/>
      <c r="X71" s="8"/>
      <c r="Y71" s="8"/>
      <c r="Z71" s="8"/>
      <c r="AA71" s="8"/>
      <c r="AB71" s="8"/>
      <c r="AC71" s="8"/>
      <c r="AD71" s="8"/>
      <c r="AE71" s="8"/>
      <c r="AF71" s="8"/>
      <c r="AG71" s="8"/>
      <c r="AH71" s="8"/>
      <c r="AI71" s="8"/>
      <c r="AJ71"/>
      <c r="AK71"/>
      <c r="AL71"/>
      <c r="AM71"/>
      <c r="AN71"/>
    </row>
    <row r="72" spans="1:51" ht="14.25" customHeight="1">
      <c r="A72" s="393"/>
      <c r="C72" s="65"/>
      <c r="D72" s="160"/>
      <c r="E72" s="801"/>
      <c r="F72" s="801"/>
      <c r="G72" s="801"/>
      <c r="H72" s="801"/>
      <c r="I72" s="801"/>
      <c r="J72" s="801"/>
      <c r="N72" s="15"/>
      <c r="O72" s="17"/>
      <c r="P72" s="175"/>
      <c r="Q72" s="175"/>
      <c r="R72" s="46"/>
      <c r="S72" s="397"/>
      <c r="T72" s="17"/>
      <c r="U72" s="17"/>
      <c r="V72" s="17"/>
      <c r="W72" s="17"/>
      <c r="X72" s="17"/>
      <c r="Y72" s="17"/>
      <c r="Z72" s="17"/>
      <c r="AA72" s="17"/>
      <c r="AB72" s="17"/>
      <c r="AC72" s="17"/>
      <c r="AD72" s="17"/>
      <c r="AE72" s="17"/>
      <c r="AF72" s="17"/>
      <c r="AG72" s="17"/>
      <c r="AH72" s="17"/>
      <c r="AI72" s="17"/>
      <c r="AJ72" s="15"/>
      <c r="AK72" s="15"/>
      <c r="AL72"/>
      <c r="AM72"/>
      <c r="AN72"/>
    </row>
    <row r="73" spans="1:51" s="118" customFormat="1" ht="97.5" customHeight="1">
      <c r="A73" s="395"/>
      <c r="C73" s="79"/>
      <c r="D73" s="79"/>
      <c r="E73" s="778" t="s">
        <v>172</v>
      </c>
      <c r="F73" s="778"/>
      <c r="G73" s="778"/>
      <c r="H73" s="778"/>
      <c r="I73" s="778"/>
      <c r="J73" s="778"/>
      <c r="K73" s="778"/>
      <c r="L73" s="778"/>
      <c r="M73" s="778"/>
      <c r="N73" s="778"/>
      <c r="O73" s="778"/>
      <c r="P73" s="191"/>
      <c r="Q73" s="191"/>
      <c r="R73" s="82"/>
      <c r="S73" s="411"/>
      <c r="T73" s="124"/>
      <c r="U73" s="124"/>
      <c r="V73" s="124"/>
      <c r="W73" s="124"/>
      <c r="X73" s="124"/>
      <c r="Y73" s="124"/>
      <c r="Z73" s="124"/>
      <c r="AA73" s="124"/>
      <c r="AB73" s="124"/>
      <c r="AC73" s="124"/>
      <c r="AD73" s="124"/>
      <c r="AE73" s="124"/>
      <c r="AF73" s="124"/>
      <c r="AG73" s="124"/>
      <c r="AH73" s="124"/>
      <c r="AI73" s="124"/>
      <c r="AT73" s="525"/>
      <c r="AU73" s="162"/>
      <c r="AY73"/>
    </row>
    <row r="74" spans="1:51" ht="101.25" customHeight="1">
      <c r="A74" s="393"/>
      <c r="C74" s="65"/>
      <c r="D74" s="65"/>
      <c r="E74" s="815"/>
      <c r="F74" s="815"/>
      <c r="G74" s="815"/>
      <c r="H74" s="815"/>
      <c r="I74" s="815"/>
      <c r="J74" s="815"/>
      <c r="K74" s="815"/>
      <c r="L74" s="815"/>
      <c r="M74" s="815"/>
      <c r="N74" s="815"/>
      <c r="O74" s="815"/>
      <c r="P74" s="22"/>
      <c r="Q74" s="22"/>
      <c r="R74" s="47"/>
      <c r="S74" s="399"/>
      <c r="T74" s="8"/>
      <c r="U74" s="8"/>
      <c r="V74" s="8"/>
      <c r="W74" s="8"/>
      <c r="X74" s="8"/>
      <c r="Y74" s="8"/>
      <c r="Z74" s="8"/>
      <c r="AA74" s="8"/>
      <c r="AB74" s="8"/>
      <c r="AC74" s="8"/>
      <c r="AD74" s="8"/>
      <c r="AE74" s="8"/>
      <c r="AF74" s="8"/>
      <c r="AG74" s="8"/>
      <c r="AH74" s="8"/>
      <c r="AI74" s="8"/>
      <c r="AJ74"/>
      <c r="AK74"/>
      <c r="AL74"/>
      <c r="AM74"/>
      <c r="AN74"/>
    </row>
    <row r="75" spans="1:51" hidden="1">
      <c r="A75" s="393"/>
      <c r="C75" s="65"/>
      <c r="D75" s="188"/>
      <c r="E75" s="2"/>
      <c r="F75" s="2"/>
      <c r="G75" s="2"/>
      <c r="H75" s="2"/>
      <c r="I75" s="2"/>
      <c r="J75" s="2"/>
      <c r="K75" s="2"/>
      <c r="O75" s="8"/>
      <c r="P75" s="21"/>
      <c r="Q75" s="21"/>
      <c r="R75" s="47"/>
      <c r="S75" s="399"/>
      <c r="T75" s="8"/>
      <c r="U75" s="8"/>
      <c r="V75" s="8"/>
      <c r="W75" s="8"/>
      <c r="X75" s="8"/>
      <c r="Y75" s="8"/>
      <c r="Z75" s="8"/>
      <c r="AA75" s="8"/>
      <c r="AB75" s="8"/>
      <c r="AC75" s="8"/>
      <c r="AD75" s="8"/>
      <c r="AE75" s="8"/>
      <c r="AF75" s="8"/>
      <c r="AG75" s="8"/>
      <c r="AH75" s="8"/>
      <c r="AI75" s="8"/>
      <c r="AJ75"/>
      <c r="AK75"/>
      <c r="AL75"/>
      <c r="AM75"/>
      <c r="AN75"/>
    </row>
    <row r="76" spans="1:51" ht="20.100000000000001" hidden="1" customHeight="1">
      <c r="A76" s="393"/>
      <c r="C76" s="65"/>
      <c r="D76" s="65"/>
      <c r="E76" s="816"/>
      <c r="F76" s="816"/>
      <c r="G76" s="816"/>
      <c r="H76" s="816"/>
      <c r="I76" s="816"/>
      <c r="J76" s="816"/>
      <c r="K76" s="697"/>
      <c r="L76" s="181"/>
      <c r="M76" s="12"/>
      <c r="N76" s="12"/>
      <c r="P76" s="21"/>
      <c r="Q76" s="21"/>
      <c r="S76" s="399"/>
      <c r="T76" s="8"/>
      <c r="U76" s="8"/>
      <c r="V76" s="8"/>
      <c r="W76" s="8"/>
      <c r="X76" s="8"/>
      <c r="Y76" s="8"/>
      <c r="Z76" s="8"/>
      <c r="AA76" s="8"/>
      <c r="AB76" s="8"/>
      <c r="AC76" s="8"/>
      <c r="AD76" s="8"/>
      <c r="AE76" s="8"/>
      <c r="AF76" s="8"/>
      <c r="AG76" s="8"/>
      <c r="AH76" s="8"/>
      <c r="AI76" s="8"/>
      <c r="AJ76" s="47"/>
      <c r="AK76"/>
      <c r="AL76"/>
      <c r="AM76"/>
      <c r="AN76"/>
    </row>
    <row r="77" spans="1:51" ht="12.75" hidden="1" customHeight="1">
      <c r="A77" s="393"/>
      <c r="C77" s="65"/>
      <c r="D77" s="65"/>
      <c r="E77" s="816"/>
      <c r="F77" s="816"/>
      <c r="G77" s="816"/>
      <c r="H77" s="816"/>
      <c r="I77" s="816"/>
      <c r="J77" s="816"/>
      <c r="K77" s="181"/>
      <c r="L77" s="181"/>
      <c r="M77" s="12"/>
      <c r="N77" s="12"/>
      <c r="P77" s="21"/>
      <c r="Q77" s="21"/>
      <c r="S77" s="399"/>
      <c r="T77" s="8"/>
      <c r="U77" s="8"/>
      <c r="V77" s="8"/>
      <c r="W77" s="8"/>
      <c r="X77" s="8"/>
      <c r="Y77" s="8"/>
      <c r="Z77" s="8"/>
      <c r="AA77" s="8"/>
      <c r="AB77" s="8"/>
      <c r="AC77" s="8"/>
      <c r="AD77" s="8"/>
      <c r="AE77" s="8"/>
      <c r="AF77" s="8"/>
      <c r="AG77" s="8"/>
      <c r="AH77" s="8"/>
      <c r="AI77" s="8"/>
      <c r="AJ77" s="47" t="s">
        <v>36</v>
      </c>
      <c r="AK77"/>
      <c r="AL77"/>
      <c r="AM77"/>
      <c r="AN77"/>
    </row>
    <row r="78" spans="1:51" ht="9.9499999999999993" hidden="1" customHeight="1">
      <c r="A78" s="393"/>
      <c r="C78" s="65"/>
      <c r="D78" s="189"/>
      <c r="E78" s="713"/>
      <c r="F78" s="713"/>
      <c r="G78" s="713"/>
      <c r="H78" s="713"/>
      <c r="I78" s="713"/>
      <c r="J78" s="713"/>
      <c r="K78" s="713"/>
      <c r="L78" s="12"/>
      <c r="M78" s="12"/>
      <c r="N78" s="12"/>
      <c r="O78" s="8"/>
      <c r="P78" s="21"/>
      <c r="Q78" s="21"/>
      <c r="S78" s="399"/>
      <c r="T78" s="8"/>
      <c r="U78" s="8"/>
      <c r="V78" s="8"/>
      <c r="W78" s="8"/>
      <c r="X78" s="8"/>
      <c r="Y78" s="8"/>
      <c r="Z78" s="8"/>
      <c r="AA78" s="8"/>
      <c r="AB78" s="8"/>
      <c r="AC78" s="8"/>
      <c r="AD78" s="8"/>
      <c r="AE78" s="8"/>
      <c r="AF78" s="8"/>
      <c r="AG78" s="8"/>
      <c r="AH78" s="8"/>
      <c r="AI78" s="8"/>
      <c r="AJ78" s="47" t="s">
        <v>39</v>
      </c>
      <c r="AK78"/>
      <c r="AL78"/>
      <c r="AM78"/>
      <c r="AN78"/>
    </row>
    <row r="79" spans="1:51" ht="20.100000000000001" hidden="1" customHeight="1">
      <c r="A79" s="393"/>
      <c r="C79" s="65"/>
      <c r="D79" s="65"/>
      <c r="E79" s="816"/>
      <c r="F79" s="816"/>
      <c r="G79" s="181"/>
      <c r="H79" s="181"/>
      <c r="I79" s="181"/>
      <c r="J79" s="181"/>
      <c r="K79" s="181"/>
      <c r="L79" s="181"/>
      <c r="M79" s="181"/>
      <c r="N79" s="181"/>
      <c r="O79" s="181"/>
      <c r="P79" s="21"/>
      <c r="Q79" s="21"/>
      <c r="R79" s="47"/>
      <c r="S79" s="399"/>
      <c r="T79" s="8"/>
      <c r="U79" s="8"/>
      <c r="V79" s="8"/>
      <c r="W79" s="8"/>
      <c r="X79" s="8"/>
      <c r="Y79" s="8"/>
      <c r="Z79" s="8"/>
      <c r="AA79" s="8"/>
      <c r="AB79" s="8"/>
      <c r="AC79" s="8"/>
      <c r="AD79" s="8"/>
      <c r="AE79" s="8"/>
      <c r="AF79" s="8"/>
      <c r="AG79" s="8"/>
      <c r="AH79" s="8"/>
      <c r="AI79" s="8"/>
      <c r="AJ79"/>
      <c r="AK79"/>
      <c r="AL79"/>
      <c r="AM79"/>
      <c r="AN79"/>
    </row>
    <row r="80" spans="1:51" ht="20.100000000000001" hidden="1" customHeight="1">
      <c r="A80" s="393"/>
      <c r="C80" s="65"/>
      <c r="D80" s="65"/>
      <c r="E80" s="833"/>
      <c r="F80" s="833"/>
      <c r="G80" s="833"/>
      <c r="H80" s="833"/>
      <c r="I80" s="833"/>
      <c r="J80" s="833"/>
      <c r="K80" s="833"/>
      <c r="L80" s="833"/>
      <c r="M80" s="833"/>
      <c r="N80" s="833"/>
      <c r="O80" s="833"/>
      <c r="P80" s="21"/>
      <c r="Q80" s="21"/>
      <c r="R80" s="47"/>
      <c r="S80" s="399"/>
      <c r="T80" s="8"/>
      <c r="U80" s="8"/>
      <c r="V80" s="8"/>
      <c r="W80" s="8"/>
      <c r="X80" s="8"/>
      <c r="Y80" s="8"/>
      <c r="Z80" s="8"/>
      <c r="AA80" s="8"/>
      <c r="AB80" s="8"/>
      <c r="AC80" s="8"/>
      <c r="AD80" s="8"/>
      <c r="AE80" s="8"/>
      <c r="AF80" s="8"/>
      <c r="AG80" s="8"/>
      <c r="AH80" s="8"/>
      <c r="AI80" s="8"/>
      <c r="AJ80"/>
      <c r="AK80"/>
      <c r="AL80"/>
      <c r="AM80"/>
      <c r="AN80"/>
    </row>
    <row r="81" spans="1:48" ht="15.75" hidden="1">
      <c r="A81" s="393"/>
      <c r="C81" s="65"/>
      <c r="D81" s="65"/>
      <c r="E81" s="813"/>
      <c r="F81" s="813"/>
      <c r="G81" s="814"/>
      <c r="H81" s="814"/>
      <c r="I81" s="814"/>
      <c r="J81" s="814"/>
      <c r="K81" s="814"/>
      <c r="L81" s="829"/>
      <c r="M81" s="829"/>
      <c r="N81" s="829"/>
      <c r="O81" s="829"/>
      <c r="P81" s="21"/>
      <c r="Q81" s="21"/>
      <c r="R81" s="47"/>
      <c r="S81" s="399"/>
      <c r="T81" s="8"/>
      <c r="U81" s="8"/>
      <c r="V81" s="8"/>
      <c r="W81" s="8"/>
      <c r="X81" s="8"/>
      <c r="Y81" s="8"/>
      <c r="Z81" s="8"/>
      <c r="AA81" s="8"/>
      <c r="AB81" s="8"/>
      <c r="AC81" s="8"/>
      <c r="AD81" s="8"/>
      <c r="AE81" s="8"/>
      <c r="AF81" s="8"/>
      <c r="AG81" s="8"/>
      <c r="AH81" s="8"/>
      <c r="AI81" s="8"/>
      <c r="AJ81"/>
      <c r="AK81"/>
      <c r="AL81"/>
      <c r="AM81"/>
      <c r="AN81"/>
    </row>
    <row r="82" spans="1:48" ht="15.75" hidden="1">
      <c r="A82" s="393"/>
      <c r="C82" s="65"/>
      <c r="D82" s="65"/>
      <c r="E82" s="813"/>
      <c r="F82" s="813"/>
      <c r="G82" s="814"/>
      <c r="H82" s="814"/>
      <c r="I82" s="814"/>
      <c r="J82" s="814"/>
      <c r="K82" s="814"/>
      <c r="L82" s="829"/>
      <c r="M82" s="829"/>
      <c r="N82" s="829"/>
      <c r="O82" s="829"/>
      <c r="P82" s="21"/>
      <c r="Q82" s="21"/>
      <c r="R82" s="47"/>
      <c r="S82" s="399"/>
      <c r="T82" s="8"/>
      <c r="U82" s="8"/>
      <c r="V82" s="8"/>
      <c r="W82" s="8"/>
      <c r="X82" s="8"/>
      <c r="Y82" s="8"/>
      <c r="Z82" s="8"/>
      <c r="AA82" s="8"/>
      <c r="AB82" s="8"/>
      <c r="AC82" s="8"/>
      <c r="AD82" s="8"/>
      <c r="AE82" s="8"/>
      <c r="AF82" s="8"/>
      <c r="AG82" s="8"/>
      <c r="AH82" s="8"/>
      <c r="AI82" s="8"/>
      <c r="AJ82"/>
      <c r="AK82"/>
      <c r="AL82"/>
      <c r="AM82"/>
      <c r="AN82"/>
    </row>
    <row r="83" spans="1:48" ht="15.75" hidden="1">
      <c r="A83" s="393"/>
      <c r="C83" s="65"/>
      <c r="D83" s="65"/>
      <c r="E83" s="813"/>
      <c r="F83" s="813"/>
      <c r="G83" s="814"/>
      <c r="H83" s="814"/>
      <c r="I83" s="814"/>
      <c r="J83" s="814"/>
      <c r="K83" s="814"/>
      <c r="L83" s="829"/>
      <c r="M83" s="829"/>
      <c r="N83" s="829"/>
      <c r="O83" s="829"/>
      <c r="P83" s="21"/>
      <c r="Q83" s="21"/>
      <c r="R83" s="47"/>
      <c r="S83" s="399"/>
      <c r="T83" s="8"/>
      <c r="U83" s="8"/>
      <c r="V83" s="8"/>
      <c r="W83" s="8"/>
      <c r="X83" s="8"/>
      <c r="Y83" s="8"/>
      <c r="Z83" s="8"/>
      <c r="AA83" s="8"/>
      <c r="AB83" s="8"/>
      <c r="AC83" s="8"/>
      <c r="AD83" s="8"/>
      <c r="AE83" s="8"/>
      <c r="AF83" s="8"/>
      <c r="AG83" s="8"/>
      <c r="AH83" s="8"/>
      <c r="AI83" s="8"/>
      <c r="AJ83"/>
      <c r="AK83"/>
      <c r="AL83"/>
      <c r="AM83"/>
      <c r="AN83"/>
    </row>
    <row r="84" spans="1:48" ht="15.75" hidden="1">
      <c r="A84" s="393"/>
      <c r="C84" s="65"/>
      <c r="D84" s="65"/>
      <c r="E84" s="813"/>
      <c r="F84" s="813"/>
      <c r="G84" s="814"/>
      <c r="H84" s="814"/>
      <c r="I84" s="814"/>
      <c r="J84" s="814"/>
      <c r="K84" s="814"/>
      <c r="L84" s="841"/>
      <c r="M84" s="841"/>
      <c r="N84" s="841"/>
      <c r="O84" s="841"/>
      <c r="P84" s="21"/>
      <c r="Q84" s="21"/>
      <c r="R84" s="47"/>
      <c r="S84" s="399"/>
      <c r="T84" s="8"/>
      <c r="U84" s="8"/>
      <c r="V84" s="8"/>
      <c r="W84" s="8"/>
      <c r="X84" s="8"/>
      <c r="Y84" s="8"/>
      <c r="Z84" s="8"/>
      <c r="AA84" s="8"/>
      <c r="AB84" s="8"/>
      <c r="AC84" s="8"/>
      <c r="AD84" s="8"/>
      <c r="AE84" s="8"/>
      <c r="AF84" s="8"/>
      <c r="AG84" s="8"/>
      <c r="AH84" s="8"/>
      <c r="AI84" s="8"/>
      <c r="AJ84"/>
      <c r="AK84"/>
      <c r="AL84"/>
      <c r="AM84"/>
      <c r="AN84"/>
    </row>
    <row r="85" spans="1:48" ht="15.75" hidden="1">
      <c r="A85" s="393"/>
      <c r="C85" s="65"/>
      <c r="D85" s="65"/>
      <c r="E85" s="813"/>
      <c r="F85" s="813"/>
      <c r="G85" s="814"/>
      <c r="H85" s="814"/>
      <c r="I85" s="814"/>
      <c r="J85" s="814"/>
      <c r="K85" s="814"/>
      <c r="L85" s="829"/>
      <c r="M85" s="829"/>
      <c r="N85" s="829"/>
      <c r="O85" s="829"/>
      <c r="P85" s="21"/>
      <c r="Q85" s="21"/>
      <c r="R85" s="47"/>
      <c r="S85" s="399"/>
      <c r="T85" s="8"/>
      <c r="U85" s="8"/>
      <c r="V85" s="8"/>
      <c r="W85" s="8"/>
      <c r="X85" s="8"/>
      <c r="Y85" s="8"/>
      <c r="Z85" s="8"/>
      <c r="AA85" s="8"/>
      <c r="AB85" s="8"/>
      <c r="AC85" s="8"/>
      <c r="AD85" s="8"/>
      <c r="AE85" s="8"/>
      <c r="AF85" s="8"/>
      <c r="AG85" s="8"/>
      <c r="AH85" s="8"/>
      <c r="AI85" s="8"/>
      <c r="AJ85"/>
      <c r="AK85"/>
      <c r="AL85"/>
      <c r="AM85"/>
      <c r="AN85"/>
    </row>
    <row r="86" spans="1:48" ht="15.75">
      <c r="A86" s="393"/>
      <c r="C86" s="65"/>
      <c r="D86" s="244"/>
      <c r="E86" s="245"/>
      <c r="F86" s="245"/>
      <c r="G86" s="245"/>
      <c r="H86" s="245"/>
      <c r="I86" s="245"/>
      <c r="J86" s="245"/>
      <c r="K86" s="245"/>
      <c r="L86" s="194"/>
      <c r="M86" s="194"/>
      <c r="N86" s="194"/>
      <c r="O86" s="195"/>
      <c r="P86" s="196"/>
      <c r="Q86" s="21"/>
      <c r="R86" s="47"/>
      <c r="S86" s="399"/>
      <c r="T86" s="8"/>
      <c r="U86" s="8"/>
      <c r="V86" s="8"/>
      <c r="W86" s="8"/>
      <c r="X86" s="8"/>
      <c r="Y86" s="8"/>
      <c r="Z86" s="8"/>
      <c r="AA86" s="8"/>
      <c r="AB86" s="8"/>
      <c r="AC86" s="8"/>
      <c r="AD86" s="8"/>
      <c r="AE86" s="8"/>
      <c r="AF86" s="8"/>
      <c r="AG86" s="8"/>
      <c r="AH86" s="8"/>
      <c r="AI86" s="8"/>
      <c r="AJ86"/>
      <c r="AK86"/>
      <c r="AL86"/>
      <c r="AM86"/>
      <c r="AN86"/>
    </row>
    <row r="87" spans="1:48" ht="15.75">
      <c r="A87" s="393"/>
      <c r="C87" s="65"/>
      <c r="D87" s="246"/>
      <c r="E87" s="45"/>
      <c r="F87" s="45"/>
      <c r="G87" s="45"/>
      <c r="H87" s="45"/>
      <c r="I87" s="45"/>
      <c r="J87" s="45"/>
      <c r="K87" s="45"/>
      <c r="L87" s="12"/>
      <c r="M87" s="12"/>
      <c r="N87" s="12"/>
      <c r="O87" s="8"/>
      <c r="P87" s="247"/>
      <c r="Q87" s="21"/>
      <c r="R87" s="47"/>
      <c r="S87" s="399"/>
      <c r="T87" s="8"/>
      <c r="U87" s="8"/>
      <c r="V87" s="8"/>
      <c r="W87" s="8"/>
      <c r="X87" s="8"/>
      <c r="Y87" s="8"/>
      <c r="Z87" s="8"/>
      <c r="AA87" s="8"/>
      <c r="AB87" s="8"/>
      <c r="AC87" s="8"/>
      <c r="AD87" s="8"/>
      <c r="AE87" s="8"/>
      <c r="AF87" s="8"/>
      <c r="AG87" s="8"/>
      <c r="AH87" s="8"/>
      <c r="AI87" s="8"/>
      <c r="AJ87"/>
      <c r="AK87"/>
      <c r="AL87"/>
      <c r="AM87"/>
      <c r="AN87"/>
    </row>
    <row r="88" spans="1:48" ht="18.75">
      <c r="A88" s="393"/>
      <c r="C88" s="65"/>
      <c r="D88" s="772" t="s">
        <v>173</v>
      </c>
      <c r="E88" s="773"/>
      <c r="F88" s="773"/>
      <c r="G88" s="773"/>
      <c r="H88" s="773"/>
      <c r="I88" s="773"/>
      <c r="J88" s="773"/>
      <c r="K88" s="773"/>
      <c r="L88" s="773"/>
      <c r="M88" s="773"/>
      <c r="N88" s="773"/>
      <c r="O88" s="773"/>
      <c r="P88" s="774"/>
      <c r="Q88" s="21"/>
      <c r="R88" s="47"/>
      <c r="S88" s="399"/>
      <c r="T88" s="8"/>
      <c r="U88" s="8"/>
      <c r="V88" s="8"/>
      <c r="W88" s="8"/>
      <c r="X88" s="8"/>
      <c r="Y88" s="8"/>
      <c r="Z88" s="8"/>
      <c r="AA88" s="8"/>
      <c r="AB88" s="8"/>
      <c r="AC88" s="8"/>
      <c r="AD88" s="8"/>
      <c r="AE88" s="8"/>
      <c r="AF88" s="8"/>
      <c r="AG88" s="8"/>
      <c r="AH88" s="8"/>
      <c r="AI88" s="8"/>
      <c r="AJ88"/>
      <c r="AK88"/>
      <c r="AL88"/>
      <c r="AM88"/>
      <c r="AN88"/>
      <c r="AT88" s="533" t="s">
        <v>94</v>
      </c>
      <c r="AU88" s="530" t="s">
        <v>95</v>
      </c>
      <c r="AV88" s="530" t="s">
        <v>96</v>
      </c>
    </row>
    <row r="89" spans="1:48">
      <c r="A89" s="393"/>
      <c r="C89" s="65"/>
      <c r="D89" s="188"/>
      <c r="E89" s="2"/>
      <c r="F89" s="2"/>
      <c r="G89" s="2"/>
      <c r="H89" s="2"/>
      <c r="I89" s="2"/>
      <c r="J89" s="2"/>
      <c r="K89" s="2"/>
      <c r="O89" s="8"/>
      <c r="P89" s="21"/>
      <c r="Q89" s="21"/>
      <c r="R89" s="47"/>
      <c r="S89" s="399"/>
      <c r="T89" s="8"/>
      <c r="U89" s="8"/>
      <c r="V89" s="8"/>
      <c r="W89" s="8"/>
      <c r="X89" s="8"/>
      <c r="Y89" s="8"/>
      <c r="Z89" s="8"/>
      <c r="AA89" s="8"/>
      <c r="AB89" s="8"/>
      <c r="AC89" s="8"/>
      <c r="AD89" s="8"/>
      <c r="AE89" s="8"/>
      <c r="AF89" s="8"/>
      <c r="AG89" s="8"/>
      <c r="AH89" s="8"/>
      <c r="AI89" s="8"/>
      <c r="AJ89"/>
      <c r="AK89"/>
      <c r="AL89"/>
      <c r="AM89"/>
      <c r="AN89"/>
    </row>
    <row r="90" spans="1:48" ht="24" customHeight="1">
      <c r="A90" s="393"/>
      <c r="C90" s="65"/>
      <c r="D90" s="65"/>
      <c r="E90" s="801" t="s">
        <v>174</v>
      </c>
      <c r="F90" s="801"/>
      <c r="G90" s="801"/>
      <c r="H90" s="801"/>
      <c r="I90" s="784"/>
      <c r="J90" s="785"/>
      <c r="K90" s="785"/>
      <c r="L90" s="785"/>
      <c r="M90" s="785"/>
      <c r="N90" s="785"/>
      <c r="O90" s="786"/>
      <c r="P90" s="21"/>
      <c r="Q90" s="21"/>
      <c r="R90" s="47"/>
      <c r="S90" s="399"/>
      <c r="T90" s="8"/>
      <c r="U90" s="8"/>
      <c r="V90" s="8"/>
      <c r="W90" s="8"/>
      <c r="X90" s="8"/>
      <c r="Y90" s="8"/>
      <c r="Z90" s="8"/>
      <c r="AA90" s="8"/>
      <c r="AB90" s="8"/>
      <c r="AC90" s="8"/>
      <c r="AD90" s="8"/>
      <c r="AE90" s="8"/>
      <c r="AF90" s="8"/>
      <c r="AG90" s="8"/>
      <c r="AH90" s="8"/>
      <c r="AI90" s="8"/>
      <c r="AJ90"/>
      <c r="AK90"/>
      <c r="AL90"/>
      <c r="AM90"/>
      <c r="AN90"/>
      <c r="AT90" s="527" t="s">
        <v>175</v>
      </c>
      <c r="AU90" s="225">
        <f>IF(I90="",1,0)</f>
        <v>1</v>
      </c>
    </row>
    <row r="91" spans="1:48" ht="9.9499999999999993" customHeight="1">
      <c r="A91" s="393"/>
      <c r="C91" s="65"/>
      <c r="D91" s="65"/>
      <c r="E91" s="611"/>
      <c r="F91" s="611"/>
      <c r="G91" s="611"/>
      <c r="H91" s="611"/>
      <c r="I91" s="611"/>
      <c r="J91" s="611"/>
      <c r="K91" s="611"/>
      <c r="L91" s="611"/>
      <c r="M91" s="611"/>
      <c r="N91" s="611"/>
      <c r="O91" s="611"/>
      <c r="P91" s="21"/>
      <c r="Q91" s="21"/>
      <c r="R91" s="47"/>
      <c r="S91" s="399"/>
      <c r="T91" s="8"/>
      <c r="U91" s="8"/>
      <c r="V91" s="8"/>
      <c r="W91" s="8"/>
      <c r="X91" s="8"/>
      <c r="Y91" s="8"/>
      <c r="Z91" s="8"/>
      <c r="AA91" s="8"/>
      <c r="AB91" s="8"/>
      <c r="AC91" s="8"/>
      <c r="AD91" s="8"/>
      <c r="AE91" s="8"/>
      <c r="AF91" s="8"/>
      <c r="AG91" s="8"/>
      <c r="AH91" s="8"/>
      <c r="AI91" s="8"/>
      <c r="AJ91"/>
      <c r="AK91"/>
      <c r="AL91"/>
      <c r="AM91"/>
      <c r="AN91"/>
      <c r="AT91" s="527"/>
    </row>
    <row r="92" spans="1:48" ht="18.75" customHeight="1">
      <c r="A92" s="393"/>
      <c r="C92" s="65"/>
      <c r="D92" s="65"/>
      <c r="E92" s="801" t="s">
        <v>176</v>
      </c>
      <c r="F92" s="801"/>
      <c r="G92" s="801"/>
      <c r="H92" s="801"/>
      <c r="I92" s="801"/>
      <c r="J92" s="812"/>
      <c r="K92" s="538"/>
      <c r="L92" s="611"/>
      <c r="M92" s="611"/>
      <c r="N92" s="611"/>
      <c r="P92" s="21"/>
      <c r="Q92" s="21"/>
      <c r="R92" s="47"/>
      <c r="S92" s="399"/>
      <c r="T92" s="8"/>
      <c r="U92" s="8"/>
      <c r="V92" s="8"/>
      <c r="W92" s="8"/>
      <c r="X92" s="8"/>
      <c r="Y92" s="8"/>
      <c r="Z92" s="8"/>
      <c r="AA92" s="8"/>
      <c r="AB92" s="8"/>
      <c r="AC92" s="8"/>
      <c r="AD92" s="8"/>
      <c r="AE92" s="8"/>
      <c r="AF92" s="8"/>
      <c r="AG92" s="8"/>
      <c r="AH92" s="8"/>
      <c r="AI92" s="8"/>
      <c r="AJ92" s="47" t="s">
        <v>36</v>
      </c>
      <c r="AK92"/>
      <c r="AL92"/>
      <c r="AM92"/>
      <c r="AN92"/>
      <c r="AT92" s="527" t="s">
        <v>153</v>
      </c>
      <c r="AU92" s="225">
        <f>IF(K92="",1,0)</f>
        <v>1</v>
      </c>
    </row>
    <row r="93" spans="1:48" ht="6.95" customHeight="1">
      <c r="A93" s="393"/>
      <c r="C93" s="65"/>
      <c r="D93" s="65"/>
      <c r="E93" s="611"/>
      <c r="F93" s="611"/>
      <c r="G93" s="611"/>
      <c r="H93" s="611"/>
      <c r="I93" s="611"/>
      <c r="J93" s="611"/>
      <c r="K93" s="611"/>
      <c r="L93" s="611"/>
      <c r="M93" s="611"/>
      <c r="N93" s="611"/>
      <c r="O93" s="615"/>
      <c r="P93" s="21"/>
      <c r="Q93" s="21"/>
      <c r="R93" s="47"/>
      <c r="S93" s="399"/>
      <c r="T93" s="8"/>
      <c r="U93" s="8"/>
      <c r="V93" s="8"/>
      <c r="W93" s="8"/>
      <c r="X93" s="8"/>
      <c r="Y93" s="8"/>
      <c r="Z93" s="8"/>
      <c r="AA93" s="8"/>
      <c r="AB93" s="8"/>
      <c r="AC93" s="8"/>
      <c r="AD93" s="8"/>
      <c r="AE93" s="8"/>
      <c r="AF93" s="8"/>
      <c r="AG93" s="8"/>
      <c r="AH93" s="8"/>
      <c r="AI93" s="8"/>
      <c r="AJ93" s="47" t="s">
        <v>39</v>
      </c>
      <c r="AK93"/>
      <c r="AL93"/>
      <c r="AM93"/>
      <c r="AN93"/>
      <c r="AT93" s="527"/>
    </row>
    <row r="94" spans="1:48" ht="20.100000000000001" customHeight="1">
      <c r="A94" s="393"/>
      <c r="C94" s="65"/>
      <c r="D94" s="65"/>
      <c r="E94" s="805" t="s">
        <v>177</v>
      </c>
      <c r="F94" s="805"/>
      <c r="G94" s="805"/>
      <c r="H94" s="805"/>
      <c r="I94" s="805"/>
      <c r="J94" s="805"/>
      <c r="K94" s="805"/>
      <c r="L94" s="805"/>
      <c r="M94" s="805"/>
      <c r="N94" s="805"/>
      <c r="O94" s="805"/>
      <c r="P94" s="21"/>
      <c r="Q94" s="21"/>
      <c r="R94" s="47"/>
      <c r="S94" s="399"/>
      <c r="T94" s="8"/>
      <c r="U94" s="8"/>
      <c r="V94" s="8"/>
      <c r="W94" s="8"/>
      <c r="X94" s="8"/>
      <c r="Y94" s="8"/>
      <c r="Z94" s="8"/>
      <c r="AA94" s="8"/>
      <c r="AB94" s="8"/>
      <c r="AC94" s="8"/>
      <c r="AD94" s="8"/>
      <c r="AE94" s="8"/>
      <c r="AF94" s="8"/>
      <c r="AG94" s="8"/>
      <c r="AH94" s="8"/>
      <c r="AI94" s="8"/>
      <c r="AJ94" s="167" t="s">
        <v>178</v>
      </c>
      <c r="AK94"/>
      <c r="AL94"/>
      <c r="AM94"/>
      <c r="AN94"/>
      <c r="AT94" s="527" t="s">
        <v>156</v>
      </c>
      <c r="AU94" s="225">
        <f>IF(AND(K92="No",E95=""),1,0)</f>
        <v>0</v>
      </c>
    </row>
    <row r="95" spans="1:48" ht="50.1" customHeight="1">
      <c r="A95" s="393"/>
      <c r="C95" s="65"/>
      <c r="D95" s="65"/>
      <c r="E95" s="775"/>
      <c r="F95" s="776"/>
      <c r="G95" s="776"/>
      <c r="H95" s="776"/>
      <c r="I95" s="776"/>
      <c r="J95" s="776"/>
      <c r="K95" s="776"/>
      <c r="L95" s="776"/>
      <c r="M95" s="776"/>
      <c r="N95" s="776"/>
      <c r="O95" s="777"/>
      <c r="P95" s="21"/>
      <c r="Q95" s="21"/>
      <c r="R95" s="47"/>
      <c r="S95" s="399"/>
      <c r="T95" s="8"/>
      <c r="U95" s="8"/>
      <c r="V95" s="8"/>
      <c r="W95" s="8"/>
      <c r="X95" s="8"/>
      <c r="Y95" s="8"/>
      <c r="Z95" s="8"/>
      <c r="AA95" s="8"/>
      <c r="AB95" s="8"/>
      <c r="AC95" s="8"/>
      <c r="AD95" s="8"/>
      <c r="AE95" s="8"/>
      <c r="AF95" s="8"/>
      <c r="AG95" s="8"/>
      <c r="AH95" s="8"/>
      <c r="AI95" s="8"/>
      <c r="AJ95"/>
      <c r="AK95"/>
      <c r="AL95"/>
      <c r="AM95"/>
      <c r="AN95"/>
      <c r="AT95" s="527" t="s">
        <v>179</v>
      </c>
      <c r="AU95" s="225">
        <f>IF(N97="",1,0)</f>
        <v>1</v>
      </c>
    </row>
    <row r="96" spans="1:48">
      <c r="A96" s="393"/>
      <c r="C96" s="65"/>
      <c r="D96" s="65"/>
      <c r="E96" s="611"/>
      <c r="F96" s="611"/>
      <c r="G96" s="611"/>
      <c r="H96" s="611"/>
      <c r="I96" s="611"/>
      <c r="J96" s="611"/>
      <c r="K96" s="611"/>
      <c r="L96" s="611"/>
      <c r="M96" s="611"/>
      <c r="N96" s="611"/>
      <c r="O96" s="611"/>
      <c r="P96" s="21"/>
      <c r="Q96" s="21"/>
      <c r="R96" s="47"/>
      <c r="S96" s="399"/>
      <c r="T96" s="8"/>
      <c r="U96" s="8"/>
      <c r="V96" s="8"/>
      <c r="W96" s="8"/>
      <c r="X96" s="8"/>
      <c r="Y96" s="8"/>
      <c r="Z96" s="8"/>
      <c r="AA96" s="8"/>
      <c r="AB96" s="8"/>
      <c r="AC96" s="8"/>
      <c r="AD96" s="8"/>
      <c r="AE96" s="8"/>
      <c r="AF96" s="8"/>
      <c r="AG96" s="8"/>
      <c r="AH96" s="8"/>
      <c r="AI96" s="8"/>
      <c r="AJ96" s="47" t="s">
        <v>36</v>
      </c>
      <c r="AK96"/>
      <c r="AL96"/>
      <c r="AM96"/>
      <c r="AN96"/>
      <c r="AT96" s="527" t="s">
        <v>162</v>
      </c>
      <c r="AU96" s="225">
        <f>IF(AND(N97="No",E100=""),1,0)</f>
        <v>0</v>
      </c>
    </row>
    <row r="97" spans="1:47" ht="30" customHeight="1">
      <c r="A97" s="393"/>
      <c r="C97" s="65"/>
      <c r="D97" s="65"/>
      <c r="E97" s="801" t="s">
        <v>180</v>
      </c>
      <c r="F97" s="801"/>
      <c r="G97" s="801"/>
      <c r="H97" s="801"/>
      <c r="I97" s="801"/>
      <c r="J97" s="801"/>
      <c r="K97" s="801"/>
      <c r="L97" s="801"/>
      <c r="M97" s="812"/>
      <c r="N97" s="538"/>
      <c r="P97" s="21"/>
      <c r="Q97" s="21"/>
      <c r="R97" s="47"/>
      <c r="S97" s="399"/>
      <c r="T97" s="8"/>
      <c r="U97" s="8"/>
      <c r="V97" s="8"/>
      <c r="W97" s="8"/>
      <c r="X97" s="8"/>
      <c r="Y97" s="8"/>
      <c r="Z97" s="8"/>
      <c r="AA97" s="8"/>
      <c r="AB97" s="8"/>
      <c r="AC97" s="8"/>
      <c r="AD97" s="8"/>
      <c r="AE97" s="8"/>
      <c r="AF97" s="8"/>
      <c r="AG97" s="8"/>
      <c r="AH97" s="8"/>
      <c r="AI97" s="8"/>
      <c r="AJ97" s="47" t="s">
        <v>39</v>
      </c>
      <c r="AK97"/>
      <c r="AL97"/>
      <c r="AM97"/>
      <c r="AN97"/>
      <c r="AT97" s="527" t="s">
        <v>181</v>
      </c>
      <c r="AU97" s="225">
        <f>IF(K102="",1,0)</f>
        <v>1</v>
      </c>
    </row>
    <row r="98" spans="1:47" ht="6.95" customHeight="1">
      <c r="A98" s="393"/>
      <c r="C98" s="65"/>
      <c r="D98" s="65"/>
      <c r="E98" s="611"/>
      <c r="F98" s="611"/>
      <c r="G98" s="611"/>
      <c r="H98" s="611"/>
      <c r="I98" s="611"/>
      <c r="J98" s="611"/>
      <c r="K98" s="611"/>
      <c r="L98" s="611"/>
      <c r="M98" s="611"/>
      <c r="N98" s="611"/>
      <c r="O98" s="611"/>
      <c r="P98" s="21"/>
      <c r="Q98" s="21"/>
      <c r="R98" s="47"/>
      <c r="S98" s="399"/>
      <c r="T98" s="8"/>
      <c r="U98" s="8"/>
      <c r="V98" s="8"/>
      <c r="W98" s="8"/>
      <c r="X98" s="8"/>
      <c r="Y98" s="8"/>
      <c r="Z98" s="8"/>
      <c r="AA98" s="8"/>
      <c r="AB98" s="8"/>
      <c r="AC98" s="8"/>
      <c r="AD98" s="8"/>
      <c r="AE98" s="8"/>
      <c r="AF98" s="8"/>
      <c r="AG98" s="8"/>
      <c r="AH98" s="8"/>
      <c r="AI98" s="8"/>
      <c r="AJ98" s="47" t="s">
        <v>182</v>
      </c>
      <c r="AK98"/>
      <c r="AL98"/>
      <c r="AM98"/>
      <c r="AN98"/>
      <c r="AT98" s="527"/>
    </row>
    <row r="99" spans="1:47" ht="20.100000000000001" customHeight="1">
      <c r="A99" s="393"/>
      <c r="C99" s="65"/>
      <c r="D99" s="65"/>
      <c r="E99" s="805" t="s">
        <v>183</v>
      </c>
      <c r="F99" s="805"/>
      <c r="G99" s="805"/>
      <c r="H99" s="805"/>
      <c r="I99" s="805"/>
      <c r="J99" s="805"/>
      <c r="K99" s="805"/>
      <c r="L99" s="805"/>
      <c r="M99" s="805"/>
      <c r="N99" s="805"/>
      <c r="O99" s="805"/>
      <c r="P99" s="21"/>
      <c r="Q99" s="21"/>
      <c r="R99" s="47"/>
      <c r="S99" s="399"/>
      <c r="T99" s="8"/>
      <c r="U99" s="8"/>
      <c r="V99" s="8"/>
      <c r="W99" s="8"/>
      <c r="X99" s="8"/>
      <c r="Y99" s="8"/>
      <c r="Z99" s="8"/>
      <c r="AA99" s="8"/>
      <c r="AB99" s="8"/>
      <c r="AC99" s="8"/>
      <c r="AD99" s="8"/>
      <c r="AE99" s="8"/>
      <c r="AF99" s="8"/>
      <c r="AG99" s="8"/>
      <c r="AH99" s="8"/>
      <c r="AI99" s="8"/>
      <c r="AJ99"/>
      <c r="AK99"/>
      <c r="AL99"/>
      <c r="AM99"/>
      <c r="AN99"/>
      <c r="AT99" s="527" t="s">
        <v>184</v>
      </c>
      <c r="AU99" s="225">
        <f>IF(AND(K102="Yes",E105=""),1,0)</f>
        <v>0</v>
      </c>
    </row>
    <row r="100" spans="1:47" ht="50.1" customHeight="1">
      <c r="A100" s="393"/>
      <c r="C100" s="65"/>
      <c r="D100" s="65"/>
      <c r="E100" s="775"/>
      <c r="F100" s="776"/>
      <c r="G100" s="776"/>
      <c r="H100" s="776"/>
      <c r="I100" s="776"/>
      <c r="J100" s="776"/>
      <c r="K100" s="776"/>
      <c r="L100" s="776"/>
      <c r="M100" s="776"/>
      <c r="N100" s="776"/>
      <c r="O100" s="777"/>
      <c r="P100" s="21"/>
      <c r="Q100" s="21"/>
      <c r="R100" s="47"/>
      <c r="S100" s="399"/>
      <c r="T100" s="8"/>
      <c r="U100" s="8"/>
      <c r="V100" s="8"/>
      <c r="W100" s="8"/>
      <c r="X100" s="8"/>
      <c r="Y100" s="8"/>
      <c r="Z100" s="8"/>
      <c r="AA100" s="8"/>
      <c r="AB100" s="8"/>
      <c r="AC100" s="8"/>
      <c r="AD100" s="8"/>
      <c r="AE100" s="8"/>
      <c r="AF100" s="8"/>
      <c r="AG100" s="8"/>
      <c r="AH100" s="8"/>
      <c r="AI100" s="8"/>
      <c r="AJ100"/>
      <c r="AK100"/>
      <c r="AL100"/>
      <c r="AM100"/>
      <c r="AN100"/>
      <c r="AT100" s="527" t="s">
        <v>185</v>
      </c>
      <c r="AU100" s="225">
        <f>IF(E108="",1,0)</f>
        <v>1</v>
      </c>
    </row>
    <row r="101" spans="1:47">
      <c r="A101" s="393"/>
      <c r="C101" s="65"/>
      <c r="D101" s="65"/>
      <c r="E101" s="611"/>
      <c r="F101" s="611"/>
      <c r="G101" s="611"/>
      <c r="H101" s="611"/>
      <c r="I101" s="611"/>
      <c r="J101" s="611"/>
      <c r="K101" s="611"/>
      <c r="L101" s="611"/>
      <c r="M101" s="611"/>
      <c r="N101" s="611"/>
      <c r="O101" s="611"/>
      <c r="P101" s="21"/>
      <c r="Q101" s="21"/>
      <c r="R101" s="47"/>
      <c r="S101" s="399"/>
      <c r="T101" s="8"/>
      <c r="U101" s="8"/>
      <c r="V101" s="8"/>
      <c r="W101" s="8"/>
      <c r="X101" s="8"/>
      <c r="Y101" s="8"/>
      <c r="Z101" s="8"/>
      <c r="AA101" s="8"/>
      <c r="AB101" s="8"/>
      <c r="AC101" s="8"/>
      <c r="AD101" s="8"/>
      <c r="AE101" s="8"/>
      <c r="AF101" s="8"/>
      <c r="AG101" s="8"/>
      <c r="AH101" s="8"/>
      <c r="AI101" s="8"/>
      <c r="AJ101"/>
      <c r="AK101"/>
      <c r="AL101"/>
      <c r="AM101"/>
      <c r="AN101"/>
      <c r="AT101" s="527" t="s">
        <v>186</v>
      </c>
      <c r="AU101" s="225">
        <f>IF(E111="",1,0)</f>
        <v>1</v>
      </c>
    </row>
    <row r="102" spans="1:47" s="118" customFormat="1" ht="49.5" customHeight="1">
      <c r="A102" s="395"/>
      <c r="C102" s="79"/>
      <c r="D102" s="79"/>
      <c r="E102" s="801" t="s">
        <v>187</v>
      </c>
      <c r="F102" s="801"/>
      <c r="G102" s="801"/>
      <c r="H102" s="801"/>
      <c r="I102" s="801"/>
      <c r="J102" s="812"/>
      <c r="K102" s="538"/>
      <c r="L102" s="825" t="s">
        <v>188</v>
      </c>
      <c r="M102" s="826"/>
      <c r="N102" s="827"/>
      <c r="O102" s="661"/>
      <c r="P102" s="190"/>
      <c r="Q102" s="190"/>
      <c r="R102" s="82"/>
      <c r="S102" s="411"/>
      <c r="T102" s="124"/>
      <c r="U102" s="124"/>
      <c r="V102" s="124"/>
      <c r="W102" s="124"/>
      <c r="X102" s="124"/>
      <c r="Y102" s="124"/>
      <c r="Z102" s="124"/>
      <c r="AA102" s="124"/>
      <c r="AB102" s="124"/>
      <c r="AC102" s="124"/>
      <c r="AD102" s="124"/>
      <c r="AE102" s="124"/>
      <c r="AF102" s="124"/>
      <c r="AG102" s="124"/>
      <c r="AH102" s="124"/>
      <c r="AI102" s="124"/>
      <c r="AT102" s="539" t="s">
        <v>189</v>
      </c>
      <c r="AU102" s="162">
        <f>IF(I113="",1,0)</f>
        <v>1</v>
      </c>
    </row>
    <row r="103" spans="1:47" s="118" customFormat="1" ht="17.25" customHeight="1">
      <c r="A103" s="395"/>
      <c r="C103" s="79"/>
      <c r="D103" s="79"/>
      <c r="E103" s="181"/>
      <c r="F103" s="181"/>
      <c r="G103" s="181"/>
      <c r="H103" s="181"/>
      <c r="I103" s="713"/>
      <c r="J103" s="181"/>
      <c r="K103" s="181"/>
      <c r="L103" s="180"/>
      <c r="M103" s="180"/>
      <c r="N103" s="180"/>
      <c r="P103" s="190"/>
      <c r="Q103" s="190"/>
      <c r="R103" s="82"/>
      <c r="S103" s="411"/>
      <c r="T103" s="124"/>
      <c r="U103" s="124"/>
      <c r="V103" s="124"/>
      <c r="W103" s="124"/>
      <c r="X103" s="124"/>
      <c r="Y103" s="124"/>
      <c r="Z103" s="124"/>
      <c r="AA103" s="124"/>
      <c r="AB103" s="124"/>
      <c r="AC103" s="124"/>
      <c r="AD103" s="124"/>
      <c r="AE103" s="124"/>
      <c r="AF103" s="124"/>
      <c r="AG103" s="124"/>
      <c r="AH103" s="124"/>
      <c r="AI103" s="124"/>
      <c r="AT103" s="539" t="s">
        <v>190</v>
      </c>
      <c r="AU103" s="162">
        <f>IF(AND(K102="No",O102=""),1,0)</f>
        <v>0</v>
      </c>
    </row>
    <row r="104" spans="1:47" s="118" customFormat="1" ht="87" customHeight="1">
      <c r="A104" s="395"/>
      <c r="C104" s="79"/>
      <c r="D104" s="79"/>
      <c r="E104" s="828" t="s">
        <v>191</v>
      </c>
      <c r="F104" s="828"/>
      <c r="G104" s="828"/>
      <c r="H104" s="828"/>
      <c r="I104" s="828"/>
      <c r="J104" s="828"/>
      <c r="K104" s="828"/>
      <c r="L104" s="828"/>
      <c r="M104" s="828"/>
      <c r="N104" s="828"/>
      <c r="O104" s="828"/>
      <c r="P104" s="190"/>
      <c r="Q104" s="190"/>
      <c r="R104" s="82"/>
      <c r="S104" s="411"/>
      <c r="T104" s="124"/>
      <c r="U104" s="124"/>
      <c r="V104" s="124"/>
      <c r="W104" s="124"/>
      <c r="X104" s="124"/>
      <c r="Y104" s="124"/>
      <c r="Z104" s="124"/>
      <c r="AA104" s="124"/>
      <c r="AB104" s="124"/>
      <c r="AC104" s="124"/>
      <c r="AD104" s="124"/>
      <c r="AE104" s="124"/>
      <c r="AF104" s="124"/>
      <c r="AG104" s="124"/>
      <c r="AH104" s="124"/>
      <c r="AI104" s="124"/>
      <c r="AT104" s="539" t="s">
        <v>192</v>
      </c>
      <c r="AU104" s="162">
        <f>IF(AND(I113="Other",I115=""),1,0)</f>
        <v>0</v>
      </c>
    </row>
    <row r="105" spans="1:47" ht="126.75" customHeight="1">
      <c r="A105" s="393"/>
      <c r="C105" s="65"/>
      <c r="D105" s="65"/>
      <c r="E105" s="775"/>
      <c r="F105" s="776"/>
      <c r="G105" s="776"/>
      <c r="H105" s="776"/>
      <c r="I105" s="776"/>
      <c r="J105" s="776"/>
      <c r="K105" s="776"/>
      <c r="L105" s="776"/>
      <c r="M105" s="776"/>
      <c r="N105" s="776"/>
      <c r="O105" s="777"/>
      <c r="P105" s="21"/>
      <c r="Q105" s="21"/>
      <c r="R105" s="47"/>
      <c r="S105" s="399"/>
      <c r="T105" s="8"/>
      <c r="U105" s="8"/>
      <c r="V105" s="8"/>
      <c r="W105" s="8"/>
      <c r="X105" s="8"/>
      <c r="Y105" s="8"/>
      <c r="Z105" s="8"/>
      <c r="AA105" s="8"/>
      <c r="AB105" s="8"/>
      <c r="AC105" s="8"/>
      <c r="AD105" s="8"/>
      <c r="AE105" s="8"/>
      <c r="AF105" s="8"/>
      <c r="AG105" s="8"/>
      <c r="AH105" s="8"/>
      <c r="AI105" s="8"/>
      <c r="AJ105"/>
      <c r="AK105"/>
      <c r="AL105"/>
      <c r="AM105"/>
      <c r="AN105"/>
      <c r="AT105" s="156" t="s">
        <v>173</v>
      </c>
      <c r="AU105" s="152" t="str">
        <f>IF(SUM(AU90:AU104)&gt;0,"Not Complete","Complete")</f>
        <v>Not Complete</v>
      </c>
    </row>
    <row r="106" spans="1:47" ht="6.95" customHeight="1">
      <c r="A106" s="393"/>
      <c r="C106" s="65"/>
      <c r="D106" s="188"/>
      <c r="E106" s="2"/>
      <c r="F106" s="2"/>
      <c r="G106" s="2"/>
      <c r="H106" s="2"/>
      <c r="I106" s="2"/>
      <c r="J106" s="2"/>
      <c r="K106" s="2"/>
      <c r="O106" s="8"/>
      <c r="P106" s="21"/>
      <c r="Q106" s="21"/>
      <c r="R106" s="47"/>
      <c r="S106" s="399"/>
      <c r="T106" s="8"/>
      <c r="U106" s="8"/>
      <c r="V106" s="8"/>
      <c r="W106" s="8"/>
      <c r="X106" s="8"/>
      <c r="Y106" s="8"/>
      <c r="Z106" s="8"/>
      <c r="AA106" s="8"/>
      <c r="AB106" s="8"/>
      <c r="AC106" s="8"/>
      <c r="AD106" s="8"/>
      <c r="AE106" s="8"/>
      <c r="AF106" s="8"/>
      <c r="AG106" s="8"/>
      <c r="AH106" s="8"/>
      <c r="AI106" s="8"/>
      <c r="AJ106"/>
      <c r="AK106"/>
      <c r="AL106"/>
      <c r="AM106"/>
      <c r="AN106"/>
    </row>
    <row r="107" spans="1:47" s="118" customFormat="1" ht="30" customHeight="1">
      <c r="A107" s="395"/>
      <c r="C107" s="79"/>
      <c r="D107" s="79"/>
      <c r="E107" s="805" t="s">
        <v>193</v>
      </c>
      <c r="F107" s="805"/>
      <c r="G107" s="805"/>
      <c r="H107" s="805"/>
      <c r="I107" s="805"/>
      <c r="J107" s="805"/>
      <c r="K107" s="805"/>
      <c r="L107" s="805"/>
      <c r="M107" s="805"/>
      <c r="N107" s="805"/>
      <c r="O107" s="805"/>
      <c r="P107" s="190"/>
      <c r="Q107" s="190"/>
      <c r="R107" s="82"/>
      <c r="S107" s="411"/>
      <c r="T107" s="124"/>
      <c r="U107" s="124"/>
      <c r="V107" s="124"/>
      <c r="W107" s="124"/>
      <c r="X107" s="124"/>
      <c r="Y107" s="124"/>
      <c r="Z107" s="124"/>
      <c r="AA107" s="124"/>
      <c r="AB107" s="124"/>
      <c r="AC107" s="124"/>
      <c r="AD107" s="124"/>
      <c r="AE107" s="124"/>
      <c r="AF107" s="124"/>
      <c r="AG107" s="124"/>
      <c r="AH107" s="124"/>
      <c r="AI107" s="124"/>
      <c r="AT107" s="525"/>
      <c r="AU107" s="162"/>
    </row>
    <row r="108" spans="1:47" ht="65.25" customHeight="1">
      <c r="A108" s="393"/>
      <c r="C108" s="65"/>
      <c r="D108" s="65"/>
      <c r="E108" s="806"/>
      <c r="F108" s="807"/>
      <c r="G108" s="807"/>
      <c r="H108" s="807"/>
      <c r="I108" s="807"/>
      <c r="J108" s="807"/>
      <c r="K108" s="807"/>
      <c r="L108" s="807"/>
      <c r="M108" s="807"/>
      <c r="N108" s="807"/>
      <c r="O108" s="808"/>
      <c r="P108" s="21"/>
      <c r="Q108" s="21"/>
      <c r="R108" s="47"/>
      <c r="S108" s="399"/>
      <c r="T108" s="8"/>
      <c r="U108" s="8"/>
      <c r="V108" s="8"/>
      <c r="W108" s="8"/>
      <c r="X108" s="8"/>
      <c r="Y108" s="8"/>
      <c r="Z108" s="8"/>
      <c r="AA108" s="8"/>
      <c r="AB108" s="8"/>
      <c r="AC108" s="8"/>
      <c r="AD108" s="8"/>
      <c r="AE108" s="8"/>
      <c r="AF108" s="8"/>
      <c r="AG108" s="8"/>
      <c r="AH108" s="8"/>
      <c r="AI108" s="8"/>
      <c r="AJ108"/>
      <c r="AK108"/>
      <c r="AL108"/>
      <c r="AM108"/>
      <c r="AN108"/>
    </row>
    <row r="109" spans="1:47" ht="6.95" customHeight="1">
      <c r="A109" s="393"/>
      <c r="B109" s="3"/>
      <c r="C109" s="116"/>
      <c r="D109" s="208"/>
      <c r="E109" s="711"/>
      <c r="F109" s="711"/>
      <c r="G109" s="711"/>
      <c r="H109" s="711"/>
      <c r="I109" s="711"/>
      <c r="J109" s="711"/>
      <c r="K109" s="711"/>
      <c r="O109" s="23"/>
      <c r="P109" s="193"/>
      <c r="Q109" s="193"/>
      <c r="R109" s="49"/>
      <c r="S109" s="412"/>
      <c r="T109" s="23"/>
      <c r="U109" s="23"/>
      <c r="V109" s="23"/>
      <c r="W109" s="23"/>
      <c r="X109" s="23"/>
      <c r="Y109" s="23"/>
      <c r="Z109" s="23"/>
      <c r="AA109" s="23"/>
      <c r="AB109" s="23"/>
      <c r="AC109" s="23"/>
      <c r="AD109" s="23"/>
      <c r="AE109" s="23"/>
      <c r="AF109" s="23"/>
      <c r="AG109" s="23"/>
      <c r="AH109" s="23"/>
      <c r="AI109" s="23"/>
      <c r="AJ109" s="161"/>
      <c r="AK109" s="161"/>
      <c r="AL109" s="161"/>
      <c r="AM109" s="161"/>
      <c r="AN109" s="161"/>
      <c r="AO109" s="161"/>
      <c r="AP109" s="161"/>
    </row>
    <row r="110" spans="1:47" s="118" customFormat="1" ht="30" customHeight="1">
      <c r="A110" s="395"/>
      <c r="C110" s="79"/>
      <c r="D110" s="79"/>
      <c r="E110" s="805" t="s">
        <v>194</v>
      </c>
      <c r="F110" s="805"/>
      <c r="G110" s="805"/>
      <c r="H110" s="805"/>
      <c r="I110" s="805"/>
      <c r="J110" s="805"/>
      <c r="K110" s="805"/>
      <c r="L110" s="805"/>
      <c r="M110" s="805"/>
      <c r="N110" s="805"/>
      <c r="O110" s="805"/>
      <c r="P110" s="190"/>
      <c r="Q110" s="190"/>
      <c r="R110" s="82"/>
      <c r="S110" s="411"/>
      <c r="T110" s="124"/>
      <c r="U110" s="124"/>
      <c r="V110" s="124"/>
      <c r="W110" s="124"/>
      <c r="X110" s="124"/>
      <c r="Y110" s="124"/>
      <c r="Z110" s="124"/>
      <c r="AA110" s="124"/>
      <c r="AB110" s="124"/>
      <c r="AC110" s="124"/>
      <c r="AD110" s="124"/>
      <c r="AE110" s="124"/>
      <c r="AF110" s="124"/>
      <c r="AG110" s="124"/>
      <c r="AH110" s="124"/>
      <c r="AI110" s="124"/>
      <c r="AT110" s="525"/>
      <c r="AU110" s="162"/>
    </row>
    <row r="111" spans="1:47" ht="68.25" customHeight="1">
      <c r="A111" s="393"/>
      <c r="C111" s="65"/>
      <c r="D111" s="65"/>
      <c r="E111" s="806"/>
      <c r="F111" s="807"/>
      <c r="G111" s="807"/>
      <c r="H111" s="807"/>
      <c r="I111" s="807"/>
      <c r="J111" s="807"/>
      <c r="K111" s="807"/>
      <c r="L111" s="807"/>
      <c r="M111" s="807"/>
      <c r="N111" s="807"/>
      <c r="O111" s="808"/>
      <c r="P111" s="21"/>
      <c r="Q111" s="21"/>
      <c r="R111" s="47"/>
      <c r="S111" s="399"/>
      <c r="T111" s="8"/>
      <c r="U111" s="8"/>
      <c r="V111" s="8"/>
      <c r="W111" s="8"/>
      <c r="X111" s="8"/>
      <c r="Y111" s="8"/>
      <c r="Z111" s="8"/>
      <c r="AA111" s="8"/>
      <c r="AB111" s="8"/>
      <c r="AC111" s="8"/>
      <c r="AD111" s="8"/>
      <c r="AE111" s="8"/>
      <c r="AF111" s="8"/>
      <c r="AG111" s="8"/>
      <c r="AH111" s="8"/>
      <c r="AI111" s="8"/>
      <c r="AJ111" s="47" t="s">
        <v>195</v>
      </c>
      <c r="AK111"/>
      <c r="AL111"/>
      <c r="AM111"/>
      <c r="AN111"/>
    </row>
    <row r="112" spans="1:47" ht="6.95" customHeight="1">
      <c r="A112" s="393"/>
      <c r="C112" s="65"/>
      <c r="D112" s="192"/>
      <c r="E112" s="181"/>
      <c r="F112" s="181"/>
      <c r="G112" s="181"/>
      <c r="H112" s="713"/>
      <c r="I112" s="713"/>
      <c r="J112" s="713"/>
      <c r="K112" s="713"/>
      <c r="L112" s="12"/>
      <c r="M112" s="12"/>
      <c r="N112" s="12"/>
      <c r="O112" s="8"/>
      <c r="P112" s="21"/>
      <c r="Q112" s="21"/>
      <c r="R112" s="47"/>
      <c r="S112" s="399"/>
      <c r="T112" s="8"/>
      <c r="U112" s="8"/>
      <c r="V112" s="8"/>
      <c r="W112" s="8"/>
      <c r="X112" s="8"/>
      <c r="Y112" s="8"/>
      <c r="Z112" s="8"/>
      <c r="AA112" s="8"/>
      <c r="AB112" s="8"/>
      <c r="AC112" s="8"/>
      <c r="AD112" s="8"/>
      <c r="AE112" s="8"/>
      <c r="AF112" s="8"/>
      <c r="AG112" s="8"/>
      <c r="AH112" s="8"/>
      <c r="AI112" s="8"/>
      <c r="AJ112" s="47" t="s">
        <v>196</v>
      </c>
      <c r="AK112"/>
      <c r="AL112"/>
      <c r="AM112"/>
      <c r="AN112"/>
    </row>
    <row r="113" spans="1:48" ht="20.100000000000001" customHeight="1">
      <c r="A113" s="393"/>
      <c r="C113" s="65"/>
      <c r="D113" s="65"/>
      <c r="E113" s="801" t="s">
        <v>197</v>
      </c>
      <c r="F113" s="801"/>
      <c r="G113" s="801"/>
      <c r="H113" s="801"/>
      <c r="I113" s="538"/>
      <c r="J113" s="719"/>
      <c r="K113" s="12"/>
      <c r="L113" s="12"/>
      <c r="M113" s="12"/>
      <c r="N113" s="12"/>
      <c r="P113" s="21"/>
      <c r="Q113" s="21"/>
      <c r="R113" s="47"/>
      <c r="S113" s="399"/>
      <c r="T113" s="8"/>
      <c r="U113" s="8"/>
      <c r="V113" s="8"/>
      <c r="W113" s="8"/>
      <c r="X113" s="8"/>
      <c r="Y113" s="8"/>
      <c r="Z113" s="8"/>
      <c r="AA113" s="8"/>
      <c r="AB113" s="8"/>
      <c r="AC113" s="8"/>
      <c r="AD113" s="8"/>
      <c r="AE113" s="8"/>
      <c r="AF113" s="8"/>
      <c r="AG113" s="8"/>
      <c r="AH113" s="8"/>
      <c r="AI113" s="8"/>
      <c r="AJ113" s="47" t="s">
        <v>198</v>
      </c>
      <c r="AK113"/>
      <c r="AL113"/>
      <c r="AM113"/>
      <c r="AN113"/>
    </row>
    <row r="114" spans="1:48" ht="9.9499999999999993" customHeight="1">
      <c r="A114" s="393"/>
      <c r="C114" s="65"/>
      <c r="D114" s="189"/>
      <c r="E114" s="713"/>
      <c r="F114" s="713"/>
      <c r="G114" s="45"/>
      <c r="H114" s="45"/>
      <c r="I114" s="45"/>
      <c r="J114" s="45"/>
      <c r="K114" s="718"/>
      <c r="L114" s="12"/>
      <c r="M114" s="12"/>
      <c r="N114" s="12"/>
      <c r="O114" s="8"/>
      <c r="P114" s="21"/>
      <c r="Q114" s="21"/>
      <c r="R114" s="47"/>
      <c r="S114" s="399"/>
      <c r="T114" s="8"/>
      <c r="U114" s="8"/>
      <c r="V114" s="8"/>
      <c r="W114" s="8"/>
      <c r="X114" s="8"/>
      <c r="Y114" s="8"/>
      <c r="Z114" s="8"/>
      <c r="AA114" s="8"/>
      <c r="AB114" s="8"/>
      <c r="AC114" s="8"/>
      <c r="AD114" s="8"/>
      <c r="AE114" s="8"/>
      <c r="AF114" s="8"/>
      <c r="AG114" s="8"/>
      <c r="AH114" s="8"/>
      <c r="AI114" s="8"/>
      <c r="AJ114" s="82" t="s">
        <v>199</v>
      </c>
      <c r="AK114"/>
      <c r="AL114"/>
      <c r="AM114"/>
      <c r="AN114"/>
    </row>
    <row r="115" spans="1:48" s="118" customFormat="1" ht="20.100000000000001" customHeight="1">
      <c r="A115" s="395"/>
      <c r="C115" s="79"/>
      <c r="D115" s="79"/>
      <c r="F115" s="388"/>
      <c r="G115" s="388"/>
      <c r="H115" s="388" t="s">
        <v>200</v>
      </c>
      <c r="I115" s="809"/>
      <c r="J115" s="810"/>
      <c r="K115" s="810"/>
      <c r="L115" s="810"/>
      <c r="M115" s="811"/>
      <c r="N115" s="125"/>
      <c r="O115" s="124"/>
      <c r="P115" s="190"/>
      <c r="Q115" s="190"/>
      <c r="R115" s="82"/>
      <c r="S115" s="411"/>
      <c r="T115" s="124"/>
      <c r="U115" s="124"/>
      <c r="V115" s="124"/>
      <c r="W115" s="124"/>
      <c r="X115" s="124"/>
      <c r="Y115" s="124"/>
      <c r="Z115" s="124"/>
      <c r="AA115" s="124"/>
      <c r="AB115" s="124"/>
      <c r="AC115" s="124"/>
      <c r="AD115" s="124"/>
      <c r="AE115" s="124"/>
      <c r="AF115" s="124"/>
      <c r="AG115" s="124"/>
      <c r="AH115" s="124"/>
      <c r="AI115" s="124"/>
      <c r="AT115" s="525"/>
      <c r="AU115" s="162"/>
    </row>
    <row r="116" spans="1:48">
      <c r="A116" s="393"/>
      <c r="C116" s="65"/>
      <c r="D116" s="311"/>
      <c r="E116" s="86"/>
      <c r="F116" s="86"/>
      <c r="G116" s="86"/>
      <c r="H116" s="86"/>
      <c r="I116" s="86"/>
      <c r="J116" s="86"/>
      <c r="K116" s="86"/>
      <c r="L116" s="73"/>
      <c r="M116" s="73"/>
      <c r="N116" s="73"/>
      <c r="O116" s="195"/>
      <c r="P116" s="196"/>
      <c r="Q116" s="21"/>
      <c r="R116" s="47"/>
      <c r="S116" s="399"/>
      <c r="T116" s="8"/>
      <c r="U116" s="8"/>
      <c r="V116" s="8"/>
      <c r="W116" s="8"/>
      <c r="X116" s="8"/>
      <c r="Y116" s="8"/>
      <c r="Z116" s="8"/>
      <c r="AA116" s="8"/>
      <c r="AB116" s="8"/>
      <c r="AC116" s="8"/>
      <c r="AD116" s="8"/>
      <c r="AE116" s="8"/>
      <c r="AF116" s="8"/>
      <c r="AG116" s="8"/>
      <c r="AH116" s="8"/>
      <c r="AI116" s="8"/>
      <c r="AJ116"/>
      <c r="AK116"/>
      <c r="AL116"/>
      <c r="AM116"/>
      <c r="AN116"/>
    </row>
    <row r="117" spans="1:48" ht="18.75">
      <c r="A117" s="393"/>
      <c r="C117" s="74"/>
      <c r="D117" s="651"/>
      <c r="E117" s="179"/>
      <c r="F117" s="179"/>
      <c r="G117" s="179"/>
      <c r="H117" s="179"/>
      <c r="I117" s="179"/>
      <c r="J117" s="179"/>
      <c r="K117" s="179"/>
      <c r="L117" s="73"/>
      <c r="M117" s="73"/>
      <c r="N117" s="176"/>
      <c r="O117" s="177"/>
      <c r="P117" s="177"/>
      <c r="Q117" s="178"/>
      <c r="R117" s="46"/>
      <c r="S117" s="397"/>
      <c r="T117" s="17"/>
      <c r="U117" s="17"/>
      <c r="V117" s="17"/>
      <c r="W117" s="17"/>
      <c r="X117" s="17"/>
      <c r="Y117" s="17"/>
      <c r="Z117" s="17"/>
      <c r="AA117" s="17"/>
      <c r="AB117" s="17"/>
      <c r="AC117" s="17"/>
      <c r="AD117" s="17"/>
      <c r="AE117" s="17"/>
      <c r="AF117" s="17"/>
      <c r="AG117" s="17"/>
      <c r="AH117" s="17"/>
      <c r="AI117" s="17"/>
      <c r="AJ117" s="15"/>
      <c r="AK117" s="15"/>
      <c r="AL117"/>
      <c r="AM117"/>
      <c r="AN117"/>
    </row>
    <row r="118" spans="1:48" ht="9.9499999999999993" customHeight="1">
      <c r="A118" s="393"/>
      <c r="C118" s="652"/>
      <c r="D118" s="653"/>
      <c r="E118" s="654"/>
      <c r="F118" s="654"/>
      <c r="G118" s="654"/>
      <c r="H118" s="654"/>
      <c r="I118" s="654"/>
      <c r="J118" s="654"/>
      <c r="K118" s="654"/>
      <c r="L118" s="652"/>
      <c r="M118" s="652"/>
      <c r="N118" s="655"/>
      <c r="O118" s="656"/>
      <c r="P118" s="656"/>
      <c r="Q118" s="656"/>
      <c r="R118" s="46"/>
      <c r="S118" s="397"/>
      <c r="T118" s="17"/>
      <c r="U118" s="17"/>
      <c r="V118" s="17"/>
      <c r="W118" s="17"/>
      <c r="X118" s="17"/>
      <c r="Y118" s="17"/>
      <c r="Z118" s="17"/>
      <c r="AA118" s="17"/>
      <c r="AB118" s="17"/>
      <c r="AC118" s="17"/>
      <c r="AD118" s="17"/>
      <c r="AE118" s="17"/>
      <c r="AF118" s="17"/>
      <c r="AG118" s="17"/>
      <c r="AH118" s="17"/>
      <c r="AI118" s="17"/>
      <c r="AJ118" s="15"/>
      <c r="AK118" s="15"/>
      <c r="AL118"/>
      <c r="AM118"/>
      <c r="AN118"/>
    </row>
    <row r="119" spans="1:48" ht="18.75">
      <c r="A119" s="393"/>
      <c r="C119" s="772" t="s">
        <v>201</v>
      </c>
      <c r="D119" s="773"/>
      <c r="E119" s="773"/>
      <c r="F119" s="773"/>
      <c r="G119" s="773"/>
      <c r="H119" s="773"/>
      <c r="I119" s="773"/>
      <c r="J119" s="773"/>
      <c r="K119" s="773"/>
      <c r="L119" s="773"/>
      <c r="M119" s="773"/>
      <c r="N119" s="773"/>
      <c r="O119" s="773"/>
      <c r="P119" s="773"/>
      <c r="Q119" s="774"/>
      <c r="R119" s="66"/>
      <c r="S119" s="397"/>
      <c r="T119" s="17"/>
      <c r="U119" s="17"/>
      <c r="V119" s="17"/>
      <c r="W119" s="17"/>
      <c r="X119" s="17"/>
      <c r="Y119" s="17"/>
      <c r="Z119" s="17"/>
      <c r="AA119" s="17"/>
      <c r="AB119" s="17"/>
      <c r="AC119" s="17"/>
      <c r="AD119" s="17"/>
      <c r="AE119" s="17"/>
      <c r="AF119" s="17"/>
      <c r="AG119" s="17"/>
      <c r="AH119" s="17"/>
      <c r="AI119" s="17"/>
      <c r="AJ119" s="15"/>
      <c r="AK119" s="15"/>
      <c r="AL119"/>
      <c r="AM119"/>
      <c r="AN119"/>
      <c r="AT119" s="156" t="s">
        <v>202</v>
      </c>
      <c r="AU119" s="530" t="str">
        <f>IF(AJ10="","Not Applicable",IF(AND(AJ10=1,E122=""),"Not Complete","Complete"))</f>
        <v>Not Applicable</v>
      </c>
      <c r="AV119" s="530"/>
    </row>
    <row r="120" spans="1:48" ht="9.9499999999999993" customHeight="1">
      <c r="A120" s="393"/>
      <c r="C120" s="65"/>
      <c r="D120" s="726"/>
      <c r="E120" s="727"/>
      <c r="F120" s="727"/>
      <c r="G120" s="727"/>
      <c r="H120" s="727"/>
      <c r="I120" s="727"/>
      <c r="J120" s="727"/>
      <c r="K120" s="727"/>
      <c r="N120" s="15"/>
      <c r="O120" s="17"/>
      <c r="P120" s="17"/>
      <c r="Q120" s="175"/>
      <c r="R120" s="46"/>
      <c r="S120" s="397"/>
      <c r="T120" s="17"/>
      <c r="U120" s="17"/>
      <c r="V120" s="17"/>
      <c r="W120" s="17"/>
      <c r="X120" s="17"/>
      <c r="Y120" s="17"/>
      <c r="Z120" s="17"/>
      <c r="AA120" s="17"/>
      <c r="AB120" s="17"/>
      <c r="AC120" s="17"/>
      <c r="AD120" s="17"/>
      <c r="AE120" s="17"/>
      <c r="AF120" s="17"/>
      <c r="AG120" s="17"/>
      <c r="AH120" s="17"/>
      <c r="AI120" s="17"/>
      <c r="AJ120" s="15"/>
      <c r="AK120" s="15"/>
      <c r="AL120"/>
      <c r="AM120"/>
      <c r="AN120"/>
    </row>
    <row r="121" spans="1:48" ht="20.100000000000001" customHeight="1">
      <c r="A121" s="393"/>
      <c r="C121" s="65"/>
      <c r="E121" s="801" t="s">
        <v>203</v>
      </c>
      <c r="F121" s="801"/>
      <c r="G121" s="801"/>
      <c r="H121" s="801"/>
      <c r="I121" s="801"/>
      <c r="J121" s="801"/>
      <c r="K121" s="801"/>
      <c r="L121" s="801"/>
      <c r="M121" s="801"/>
      <c r="N121" s="801"/>
      <c r="O121" s="801"/>
      <c r="P121" s="719"/>
      <c r="Q121" s="22"/>
      <c r="R121" s="47"/>
      <c r="S121" s="399"/>
      <c r="T121" s="8"/>
      <c r="U121" s="8"/>
      <c r="V121" s="8"/>
      <c r="W121" s="8"/>
      <c r="X121" s="8"/>
      <c r="Y121" s="8"/>
      <c r="Z121" s="8"/>
      <c r="AA121" s="8"/>
      <c r="AB121" s="8"/>
      <c r="AC121" s="8"/>
      <c r="AD121" s="8"/>
      <c r="AE121" s="8"/>
      <c r="AF121" s="8"/>
      <c r="AG121" s="8"/>
      <c r="AH121" s="8"/>
      <c r="AI121" s="8"/>
      <c r="AJ121"/>
      <c r="AK121"/>
      <c r="AL121"/>
      <c r="AM121"/>
      <c r="AN121"/>
    </row>
    <row r="122" spans="1:48" ht="50.1" customHeight="1">
      <c r="A122" s="393"/>
      <c r="C122" s="65"/>
      <c r="E122" s="775"/>
      <c r="F122" s="776"/>
      <c r="G122" s="776"/>
      <c r="H122" s="776"/>
      <c r="I122" s="776"/>
      <c r="J122" s="776"/>
      <c r="K122" s="776"/>
      <c r="L122" s="776"/>
      <c r="M122" s="776"/>
      <c r="N122" s="776"/>
      <c r="O122" s="777"/>
      <c r="P122" s="711"/>
      <c r="Q122" s="22"/>
      <c r="R122" s="47"/>
      <c r="S122" s="399"/>
      <c r="T122" s="8"/>
      <c r="U122" s="8"/>
      <c r="V122" s="8"/>
      <c r="W122" s="8"/>
      <c r="X122" s="8"/>
      <c r="Y122" s="8"/>
      <c r="Z122" s="8"/>
      <c r="AA122" s="8"/>
      <c r="AB122" s="8"/>
      <c r="AC122" s="8"/>
      <c r="AD122" s="8"/>
      <c r="AE122" s="8"/>
      <c r="AF122" s="8"/>
      <c r="AG122" s="8"/>
      <c r="AH122" s="8"/>
      <c r="AI122" s="8"/>
      <c r="AJ122"/>
      <c r="AK122"/>
      <c r="AL122"/>
      <c r="AM122"/>
      <c r="AN122"/>
    </row>
    <row r="123" spans="1:48" ht="18.75">
      <c r="A123" s="393"/>
      <c r="C123" s="74"/>
      <c r="D123" s="651"/>
      <c r="E123" s="179"/>
      <c r="F123" s="179"/>
      <c r="G123" s="179"/>
      <c r="H123" s="179"/>
      <c r="I123" s="179"/>
      <c r="J123" s="179"/>
      <c r="K123" s="179"/>
      <c r="L123" s="73"/>
      <c r="M123" s="73"/>
      <c r="N123" s="176"/>
      <c r="O123" s="177"/>
      <c r="P123" s="177"/>
      <c r="Q123" s="178"/>
      <c r="R123" s="46"/>
      <c r="S123" s="397"/>
      <c r="T123" s="17"/>
      <c r="U123" s="17"/>
      <c r="V123" s="17"/>
      <c r="W123" s="17"/>
      <c r="X123" s="17"/>
      <c r="Y123" s="17"/>
      <c r="Z123" s="17"/>
      <c r="AA123" s="17"/>
      <c r="AB123" s="17"/>
      <c r="AC123" s="17"/>
      <c r="AD123" s="17"/>
      <c r="AE123" s="17"/>
      <c r="AF123" s="17"/>
      <c r="AG123" s="17"/>
      <c r="AH123" s="17"/>
      <c r="AI123" s="17"/>
      <c r="AJ123" s="15"/>
      <c r="AK123" s="15"/>
      <c r="AL123"/>
      <c r="AM123"/>
      <c r="AN123"/>
    </row>
    <row r="124" spans="1:48" ht="15.75" thickBot="1">
      <c r="A124" s="370"/>
      <c r="B124" s="371"/>
      <c r="C124" s="371"/>
      <c r="D124" s="371"/>
      <c r="E124" s="400"/>
      <c r="F124" s="371"/>
      <c r="G124" s="400"/>
      <c r="H124" s="400"/>
      <c r="I124" s="400"/>
      <c r="J124" s="400"/>
      <c r="K124" s="400"/>
      <c r="L124" s="400"/>
      <c r="M124" s="400"/>
      <c r="N124" s="400"/>
      <c r="O124" s="400"/>
      <c r="P124" s="400"/>
      <c r="Q124" s="400"/>
      <c r="R124" s="400"/>
      <c r="S124" s="401"/>
      <c r="T124" s="8"/>
      <c r="U124" s="8"/>
      <c r="V124" s="8"/>
      <c r="W124" s="8"/>
      <c r="X124" s="8"/>
      <c r="Y124" s="8"/>
      <c r="Z124" s="8"/>
      <c r="AA124" s="8"/>
      <c r="AB124" s="8"/>
      <c r="AC124" s="8"/>
      <c r="AD124" s="8"/>
      <c r="AE124" s="8"/>
      <c r="AF124" s="8"/>
      <c r="AG124" s="8"/>
      <c r="AH124" s="8"/>
      <c r="AI124" s="8"/>
    </row>
    <row r="125" spans="1:48">
      <c r="E125" s="8"/>
      <c r="G125" s="8"/>
      <c r="H125" s="8"/>
      <c r="I125" s="8"/>
      <c r="J125" s="8"/>
      <c r="K125" s="8"/>
      <c r="L125" s="8"/>
      <c r="M125" s="8"/>
      <c r="N125" s="8"/>
      <c r="O125" s="8"/>
      <c r="P125" s="8"/>
      <c r="Q125" s="8"/>
      <c r="R125" s="8"/>
      <c r="S125" s="8"/>
      <c r="T125" s="8"/>
      <c r="U125" s="8"/>
      <c r="V125" s="8"/>
      <c r="W125" s="8"/>
      <c r="X125" s="8"/>
      <c r="Y125" s="8"/>
      <c r="Z125" s="8"/>
      <c r="AA125" s="8"/>
      <c r="AB125" s="8"/>
      <c r="AC125" s="8"/>
      <c r="AD125" s="8"/>
      <c r="AE125" s="8"/>
      <c r="AF125" s="8"/>
      <c r="AG125" s="8"/>
      <c r="AH125" s="8"/>
      <c r="AI125" s="8"/>
    </row>
    <row r="126" spans="1:48">
      <c r="E126" s="8"/>
      <c r="G126" s="8"/>
      <c r="H126" s="8"/>
      <c r="I126" s="8"/>
      <c r="J126" s="8"/>
      <c r="K126" s="8"/>
      <c r="L126" s="8"/>
      <c r="M126" s="8"/>
      <c r="N126" s="8"/>
      <c r="O126" s="8"/>
      <c r="P126" s="8"/>
      <c r="Q126" s="8"/>
      <c r="R126" s="8"/>
      <c r="S126" s="8"/>
      <c r="T126" s="8"/>
      <c r="U126" s="8"/>
      <c r="V126" s="8"/>
      <c r="W126" s="8"/>
      <c r="X126" s="8"/>
      <c r="Y126" s="8"/>
      <c r="Z126" s="8"/>
      <c r="AA126" s="8"/>
      <c r="AB126" s="8"/>
      <c r="AC126" s="8"/>
      <c r="AD126" s="8"/>
      <c r="AE126" s="8"/>
      <c r="AF126" s="8"/>
      <c r="AG126" s="8"/>
      <c r="AH126" s="8"/>
      <c r="AI126" s="8"/>
    </row>
    <row r="127" spans="1:48">
      <c r="E127" s="8"/>
      <c r="G127" s="8"/>
      <c r="H127" s="8"/>
      <c r="I127" s="8"/>
      <c r="J127" s="8"/>
      <c r="K127" s="8"/>
      <c r="L127" s="8"/>
      <c r="M127" s="8"/>
      <c r="N127" s="8"/>
      <c r="O127" s="8"/>
      <c r="P127" s="8"/>
      <c r="Q127" s="8"/>
      <c r="R127" s="8"/>
      <c r="S127" s="8"/>
      <c r="T127" s="8"/>
      <c r="U127" s="8"/>
      <c r="V127" s="8"/>
      <c r="W127" s="8"/>
      <c r="X127" s="8"/>
      <c r="Y127" s="8"/>
      <c r="Z127" s="8"/>
      <c r="AA127" s="8"/>
      <c r="AB127" s="8"/>
      <c r="AC127" s="8"/>
      <c r="AD127" s="8"/>
      <c r="AE127" s="8"/>
      <c r="AF127" s="8"/>
      <c r="AG127" s="8"/>
      <c r="AH127" s="8"/>
      <c r="AI127" s="8"/>
    </row>
    <row r="128" spans="1:48">
      <c r="E128" s="8"/>
      <c r="G128" s="8"/>
      <c r="H128" s="8"/>
      <c r="I128" s="8"/>
      <c r="J128" s="8"/>
      <c r="K128" s="8"/>
      <c r="L128" s="8"/>
      <c r="M128" s="8"/>
      <c r="N128" s="8"/>
      <c r="O128" s="8"/>
      <c r="P128" s="8"/>
      <c r="Q128" s="8"/>
      <c r="R128" s="8"/>
      <c r="S128" s="8"/>
      <c r="T128" s="8"/>
      <c r="U128" s="8"/>
      <c r="V128" s="8"/>
      <c r="W128" s="8"/>
      <c r="X128" s="8"/>
      <c r="Y128" s="8"/>
      <c r="Z128" s="8"/>
      <c r="AA128" s="8"/>
      <c r="AB128" s="8"/>
      <c r="AC128" s="8"/>
      <c r="AD128" s="8"/>
      <c r="AE128" s="8"/>
      <c r="AF128" s="8"/>
      <c r="AG128" s="8"/>
      <c r="AH128" s="8"/>
      <c r="AI128" s="8"/>
    </row>
    <row r="129" spans="5:35">
      <c r="E129" s="8"/>
      <c r="G129" s="8"/>
      <c r="H129" s="8"/>
      <c r="I129" s="8"/>
      <c r="J129" s="8"/>
      <c r="K129" s="8"/>
      <c r="L129" s="8"/>
      <c r="M129" s="8"/>
      <c r="N129" s="8"/>
      <c r="O129" s="8"/>
      <c r="P129" s="8"/>
      <c r="Q129" s="8"/>
      <c r="R129" s="8"/>
      <c r="S129" s="8"/>
      <c r="T129" s="8"/>
      <c r="U129" s="8"/>
      <c r="V129" s="8"/>
      <c r="W129" s="8"/>
      <c r="X129" s="8"/>
      <c r="Y129" s="8"/>
      <c r="Z129" s="8"/>
      <c r="AA129" s="8"/>
      <c r="AB129" s="8"/>
      <c r="AC129" s="8"/>
      <c r="AD129" s="8"/>
      <c r="AE129" s="8"/>
      <c r="AF129" s="8"/>
      <c r="AG129" s="8"/>
      <c r="AH129" s="8"/>
      <c r="AI129" s="8"/>
    </row>
    <row r="130" spans="5:35">
      <c r="E130" s="8"/>
      <c r="G130" s="8"/>
      <c r="H130" s="8"/>
      <c r="I130" s="8"/>
      <c r="J130" s="8"/>
      <c r="K130" s="8"/>
      <c r="L130" s="8"/>
      <c r="M130" s="8"/>
      <c r="N130" s="8"/>
      <c r="O130" s="8"/>
      <c r="P130" s="8"/>
      <c r="Q130" s="8"/>
      <c r="R130" s="8"/>
      <c r="S130" s="8"/>
      <c r="T130" s="8"/>
      <c r="U130" s="8"/>
      <c r="V130" s="8"/>
      <c r="W130" s="8"/>
      <c r="X130" s="8"/>
      <c r="Y130" s="8"/>
      <c r="Z130" s="8"/>
      <c r="AA130" s="8"/>
      <c r="AB130" s="8"/>
      <c r="AC130" s="8"/>
      <c r="AD130" s="8"/>
      <c r="AE130" s="8"/>
      <c r="AF130" s="8"/>
      <c r="AG130" s="8"/>
      <c r="AH130" s="8"/>
      <c r="AI130" s="8"/>
    </row>
    <row r="131" spans="5:35">
      <c r="E131" s="8"/>
      <c r="G131" s="8"/>
      <c r="H131" s="8"/>
      <c r="I131" s="8"/>
      <c r="J131" s="8"/>
      <c r="K131" s="8"/>
      <c r="L131" s="8"/>
      <c r="M131" s="8"/>
      <c r="N131" s="8"/>
      <c r="O131" s="8"/>
      <c r="P131" s="8"/>
      <c r="Q131" s="8"/>
      <c r="R131" s="8"/>
      <c r="S131" s="8"/>
      <c r="T131" s="8"/>
      <c r="U131" s="8"/>
      <c r="V131" s="8"/>
      <c r="W131" s="8"/>
      <c r="X131" s="8"/>
      <c r="Y131" s="8"/>
      <c r="Z131" s="8"/>
      <c r="AA131" s="8"/>
      <c r="AB131" s="8"/>
      <c r="AC131" s="8"/>
      <c r="AD131" s="8"/>
      <c r="AE131" s="8"/>
      <c r="AF131" s="8"/>
      <c r="AG131" s="8"/>
      <c r="AH131" s="8"/>
      <c r="AI131" s="8"/>
    </row>
    <row r="132" spans="5:35">
      <c r="E132" s="8"/>
      <c r="G132" s="8"/>
      <c r="H132" s="8"/>
      <c r="I132" s="8"/>
      <c r="J132" s="8"/>
      <c r="K132" s="8"/>
      <c r="L132" s="8"/>
      <c r="M132" s="8"/>
      <c r="N132" s="8"/>
      <c r="O132" s="8"/>
      <c r="P132" s="8"/>
      <c r="Q132" s="8"/>
      <c r="R132" s="8"/>
      <c r="S132" s="8"/>
      <c r="T132" s="8"/>
      <c r="U132" s="8"/>
      <c r="V132" s="8"/>
      <c r="W132" s="8"/>
      <c r="X132" s="8"/>
      <c r="Y132" s="8"/>
      <c r="Z132" s="8"/>
      <c r="AA132" s="8"/>
      <c r="AB132" s="8"/>
      <c r="AC132" s="8"/>
      <c r="AD132" s="8"/>
      <c r="AE132" s="8"/>
      <c r="AF132" s="8"/>
      <c r="AG132" s="8"/>
      <c r="AH132" s="8"/>
      <c r="AI132" s="8"/>
    </row>
    <row r="133" spans="5:35">
      <c r="E133" s="8"/>
      <c r="F133" s="8"/>
      <c r="G133" s="8"/>
      <c r="H133" s="8"/>
      <c r="I133" s="8"/>
      <c r="J133" s="8"/>
      <c r="K133" s="8"/>
      <c r="L133" s="8"/>
      <c r="M133" s="8"/>
      <c r="N133" s="8"/>
      <c r="O133" s="8"/>
      <c r="P133" s="8"/>
      <c r="Q133" s="8"/>
      <c r="R133" s="8"/>
      <c r="S133" s="8"/>
      <c r="T133" s="8"/>
      <c r="U133" s="8"/>
      <c r="V133" s="8"/>
      <c r="W133" s="8"/>
      <c r="X133" s="8"/>
      <c r="Y133" s="8"/>
      <c r="Z133" s="8"/>
      <c r="AA133" s="8"/>
      <c r="AB133" s="8"/>
      <c r="AC133" s="8"/>
      <c r="AD133" s="8"/>
      <c r="AE133" s="8"/>
      <c r="AF133" s="8"/>
      <c r="AG133" s="8"/>
      <c r="AH133" s="8"/>
      <c r="AI133" s="8"/>
    </row>
    <row r="134" spans="5:35">
      <c r="E134" s="8"/>
      <c r="F134" s="8"/>
      <c r="G134" s="8"/>
      <c r="H134" s="8"/>
      <c r="I134" s="8"/>
      <c r="J134" s="8"/>
      <c r="K134" s="8"/>
      <c r="L134" s="8"/>
      <c r="M134" s="8"/>
      <c r="N134" s="8"/>
      <c r="O134" s="8"/>
      <c r="P134" s="8"/>
      <c r="Q134" s="8"/>
      <c r="R134" s="8"/>
      <c r="S134" s="8"/>
      <c r="T134" s="8"/>
      <c r="U134" s="8"/>
      <c r="V134" s="8"/>
      <c r="W134" s="8"/>
      <c r="X134" s="8"/>
      <c r="Y134" s="8"/>
      <c r="Z134" s="8"/>
      <c r="AA134" s="8"/>
      <c r="AB134" s="8"/>
      <c r="AC134" s="8"/>
      <c r="AD134" s="8"/>
      <c r="AE134" s="8"/>
      <c r="AF134" s="8"/>
      <c r="AG134" s="8"/>
      <c r="AH134" s="8"/>
      <c r="AI134" s="8"/>
    </row>
    <row r="135" spans="5:35">
      <c r="E135" s="8"/>
      <c r="F135" s="8"/>
      <c r="G135" s="8"/>
      <c r="H135" s="8"/>
      <c r="I135" s="8"/>
      <c r="J135" s="8"/>
      <c r="K135" s="8"/>
      <c r="L135" s="8"/>
      <c r="M135" s="8"/>
      <c r="N135" s="8"/>
      <c r="O135" s="8"/>
      <c r="P135" s="8"/>
      <c r="Q135" s="8"/>
      <c r="R135" s="8"/>
      <c r="S135" s="8"/>
      <c r="T135" s="8"/>
      <c r="U135" s="8"/>
      <c r="V135" s="8"/>
      <c r="W135" s="8"/>
      <c r="X135" s="8"/>
      <c r="Y135" s="8"/>
      <c r="Z135" s="8"/>
      <c r="AA135" s="8"/>
      <c r="AB135" s="8"/>
      <c r="AC135" s="8"/>
      <c r="AD135" s="8"/>
      <c r="AE135" s="8"/>
      <c r="AF135" s="8"/>
      <c r="AG135" s="8"/>
      <c r="AH135" s="8"/>
      <c r="AI135" s="8"/>
    </row>
    <row r="136" spans="5:35">
      <c r="E136" s="8"/>
      <c r="F136" s="8"/>
      <c r="G136" s="8"/>
      <c r="H136" s="8"/>
      <c r="I136" s="8"/>
      <c r="J136" s="8"/>
      <c r="K136" s="8"/>
      <c r="L136" s="8"/>
      <c r="M136" s="8"/>
      <c r="N136" s="8"/>
      <c r="O136" s="8"/>
      <c r="P136" s="8"/>
      <c r="Q136" s="8"/>
      <c r="R136" s="8"/>
      <c r="S136" s="8"/>
      <c r="T136" s="8"/>
      <c r="U136" s="8"/>
      <c r="V136" s="8"/>
      <c r="W136" s="8"/>
      <c r="X136" s="8"/>
      <c r="Y136" s="8"/>
      <c r="Z136" s="8"/>
      <c r="AA136" s="8"/>
      <c r="AB136" s="8"/>
      <c r="AC136" s="8"/>
      <c r="AD136" s="8"/>
      <c r="AE136" s="8"/>
      <c r="AF136" s="8"/>
      <c r="AG136" s="8"/>
      <c r="AH136" s="8"/>
      <c r="AI136" s="8"/>
    </row>
    <row r="137" spans="5:35">
      <c r="E137" s="8"/>
      <c r="F137" s="8"/>
      <c r="G137" s="8"/>
      <c r="H137" s="8"/>
      <c r="I137" s="8"/>
      <c r="J137" s="8"/>
      <c r="K137" s="8"/>
      <c r="L137" s="8"/>
      <c r="M137" s="8"/>
      <c r="N137" s="8"/>
      <c r="O137" s="8"/>
      <c r="P137" s="8"/>
      <c r="Q137" s="8"/>
      <c r="R137" s="8"/>
      <c r="S137" s="8"/>
      <c r="T137" s="8"/>
      <c r="U137" s="8"/>
      <c r="V137" s="8"/>
      <c r="W137" s="8"/>
      <c r="X137" s="8"/>
      <c r="Y137" s="8"/>
      <c r="Z137" s="8"/>
      <c r="AA137" s="8"/>
      <c r="AB137" s="8"/>
      <c r="AC137" s="8"/>
      <c r="AD137" s="8"/>
      <c r="AE137" s="8"/>
      <c r="AF137" s="8"/>
      <c r="AG137" s="8"/>
      <c r="AH137" s="8"/>
      <c r="AI137" s="8"/>
    </row>
    <row r="138" spans="5:35">
      <c r="E138" s="8"/>
      <c r="F138" s="8"/>
      <c r="G138" s="8"/>
      <c r="H138" s="8"/>
      <c r="I138" s="8"/>
      <c r="J138" s="8"/>
      <c r="K138" s="8"/>
      <c r="L138" s="8"/>
      <c r="M138" s="8"/>
      <c r="N138" s="8"/>
      <c r="O138" s="8"/>
      <c r="P138" s="8"/>
      <c r="Q138" s="8"/>
      <c r="R138" s="8"/>
      <c r="S138" s="8"/>
      <c r="T138" s="8"/>
      <c r="U138" s="8"/>
      <c r="V138" s="8"/>
      <c r="W138" s="8"/>
      <c r="X138" s="8"/>
      <c r="Y138" s="8"/>
      <c r="Z138" s="8"/>
      <c r="AA138" s="8"/>
      <c r="AB138" s="8"/>
      <c r="AC138" s="8"/>
      <c r="AD138" s="8"/>
      <c r="AE138" s="8"/>
      <c r="AF138" s="8"/>
      <c r="AG138" s="8"/>
      <c r="AH138" s="8"/>
      <c r="AI138" s="8"/>
    </row>
    <row r="139" spans="5:35">
      <c r="E139" s="8"/>
      <c r="F139" s="8"/>
      <c r="G139" s="8"/>
      <c r="H139" s="8"/>
      <c r="I139" s="8"/>
      <c r="J139" s="8"/>
      <c r="K139" s="8"/>
      <c r="L139" s="8"/>
      <c r="M139" s="8"/>
      <c r="N139" s="8"/>
      <c r="O139" s="8"/>
      <c r="P139" s="8"/>
      <c r="Q139" s="8"/>
      <c r="R139" s="8"/>
      <c r="S139" s="8"/>
      <c r="T139" s="8"/>
      <c r="U139" s="8"/>
      <c r="V139" s="8"/>
      <c r="W139" s="8"/>
      <c r="X139" s="8"/>
      <c r="Y139" s="8"/>
      <c r="Z139" s="8"/>
      <c r="AA139" s="8"/>
      <c r="AB139" s="8"/>
      <c r="AC139" s="8"/>
      <c r="AD139" s="8"/>
      <c r="AE139" s="8"/>
      <c r="AF139" s="8"/>
      <c r="AG139" s="8"/>
      <c r="AH139" s="8"/>
      <c r="AI139" s="8"/>
    </row>
    <row r="140" spans="5:35">
      <c r="E140" s="8"/>
      <c r="F140" s="8"/>
      <c r="G140" s="8"/>
      <c r="H140" s="8"/>
      <c r="I140" s="8"/>
      <c r="J140" s="8"/>
      <c r="K140" s="8"/>
      <c r="L140" s="8"/>
      <c r="M140" s="8"/>
      <c r="N140" s="8"/>
      <c r="O140" s="8"/>
      <c r="P140" s="8"/>
      <c r="Q140" s="8"/>
      <c r="R140" s="8"/>
      <c r="S140" s="8"/>
      <c r="T140" s="8"/>
      <c r="U140" s="8"/>
      <c r="V140" s="8"/>
      <c r="W140" s="8"/>
      <c r="X140" s="8"/>
      <c r="Y140" s="8"/>
      <c r="Z140" s="8"/>
      <c r="AA140" s="8"/>
      <c r="AB140" s="8"/>
      <c r="AC140" s="8"/>
      <c r="AD140" s="8"/>
      <c r="AE140" s="8"/>
      <c r="AF140" s="8"/>
      <c r="AG140" s="8"/>
      <c r="AH140" s="8"/>
      <c r="AI140" s="8"/>
    </row>
    <row r="141" spans="5:35">
      <c r="E141" s="8"/>
      <c r="F141" s="8"/>
      <c r="G141" s="8"/>
      <c r="H141" s="8"/>
      <c r="I141" s="8"/>
      <c r="J141" s="8"/>
      <c r="K141" s="8"/>
      <c r="L141" s="8"/>
      <c r="M141" s="8"/>
      <c r="N141" s="8"/>
      <c r="O141" s="8"/>
      <c r="P141" s="8"/>
      <c r="Q141" s="8"/>
      <c r="R141" s="8"/>
      <c r="S141" s="8"/>
      <c r="T141" s="8"/>
      <c r="U141" s="8"/>
      <c r="V141" s="8"/>
      <c r="W141" s="8"/>
      <c r="X141" s="8"/>
      <c r="Y141" s="8"/>
      <c r="Z141" s="8"/>
      <c r="AA141" s="8"/>
      <c r="AB141" s="8"/>
      <c r="AC141" s="8"/>
      <c r="AD141" s="8"/>
      <c r="AE141" s="8"/>
      <c r="AF141" s="8"/>
      <c r="AG141" s="8"/>
      <c r="AH141" s="8"/>
      <c r="AI141" s="8"/>
    </row>
    <row r="142" spans="5:35">
      <c r="E142" s="8"/>
      <c r="F142" s="8"/>
      <c r="G142" s="8"/>
      <c r="H142" s="8"/>
      <c r="I142" s="8"/>
      <c r="J142" s="8"/>
      <c r="K142" s="8"/>
      <c r="L142" s="8"/>
      <c r="M142" s="8"/>
      <c r="N142" s="8"/>
      <c r="O142" s="8"/>
      <c r="P142" s="8"/>
      <c r="Q142" s="8"/>
      <c r="R142" s="8"/>
      <c r="S142" s="8"/>
      <c r="T142" s="8"/>
      <c r="U142" s="8"/>
      <c r="V142" s="8"/>
      <c r="W142" s="8"/>
      <c r="X142" s="8"/>
      <c r="Y142" s="8"/>
      <c r="Z142" s="8"/>
      <c r="AA142" s="8"/>
      <c r="AB142" s="8"/>
      <c r="AC142" s="8"/>
      <c r="AD142" s="8"/>
      <c r="AE142" s="8"/>
      <c r="AF142" s="8"/>
      <c r="AG142" s="8"/>
      <c r="AH142" s="8"/>
      <c r="AI142" s="8"/>
    </row>
    <row r="143" spans="5:35">
      <c r="G143" s="8"/>
      <c r="S143" s="8"/>
      <c r="T143" s="8"/>
      <c r="U143" s="8"/>
      <c r="V143" s="8"/>
      <c r="W143" s="8"/>
      <c r="X143" s="8"/>
      <c r="Y143" s="8"/>
      <c r="Z143" s="8"/>
      <c r="AA143" s="8"/>
      <c r="AB143" s="8"/>
      <c r="AC143" s="8"/>
      <c r="AD143" s="8"/>
      <c r="AE143" s="8"/>
      <c r="AF143" s="8"/>
      <c r="AG143" s="8"/>
      <c r="AH143" s="8"/>
      <c r="AI143" s="8"/>
    </row>
    <row r="144" spans="5:35">
      <c r="G144" s="8"/>
      <c r="S144" s="8"/>
      <c r="T144" s="8"/>
      <c r="U144" s="8"/>
      <c r="V144" s="8"/>
      <c r="W144" s="8"/>
      <c r="X144" s="8"/>
      <c r="Y144" s="8"/>
      <c r="Z144" s="8"/>
      <c r="AA144" s="8"/>
      <c r="AB144" s="8"/>
      <c r="AC144" s="8"/>
      <c r="AD144" s="8"/>
      <c r="AE144" s="8"/>
      <c r="AF144" s="8"/>
      <c r="AG144" s="8"/>
      <c r="AH144" s="8"/>
      <c r="AI144" s="8"/>
    </row>
  </sheetData>
  <sheetProtection algorithmName="SHA-512" hashValue="7PZpqtSHbL4HhLrIMDhO1+u06YKfe2ThEm1zTVJTCwZfT68YSXkKxVGsJoR2CgzaiuJXmrhr+56jddGwbRmrUw==" saltValue="bEoX8kgjEAttCQZBowfS4Q==" spinCount="100000" sheet="1" insertHyperlinks="0" selectLockedCells="1"/>
  <protectedRanges>
    <protectedRange sqref="E74 D75:E75 E93:K93 L92:N92 P113:AI115 E92:J92 D109:XFD109 P102:AI105 AK102:XFD104 B75:C116 B68:C71 P76:Q87 S78:AJ78 E71:K71 AW88:XFD88 L69:O71 F74:K75 O78:O87 D116:AI116 R79:AJ88 L86:N87 E105:K105 AJ113:AJ114 M76:N79 L68 AK113:XFD116 L107:XFD108 L113:N115 Q88 P92:XFD92 P97:AT97 AU95:AU97 L93:XFD94 K113 L110:XFD112 D106:XFD106 AJ104:AJ105 E108:K108 L103:M103 D89:XFD89 L104:O105 E90:XFD91 E100:K101 E111:K111 O114:O115 L75:L79 AK78:XFD87 M75:XFD75 AK88:AS88 P68:AS71 AV68:XFD71 AT69:AU69 AK105:AS105 AV105:XFD105 E95:AT96 E98:AT98 AV95:XFD98 L99:XFD101 K77 S76:XFD77 E97:L97 N102:N103" name="Range1"/>
    <protectedRange sqref="E122:K122" name="Range1_1"/>
  </protectedRanges>
  <mergeCells count="97">
    <mergeCell ref="A1:F1"/>
    <mergeCell ref="G65:K65"/>
    <mergeCell ref="E60:J61"/>
    <mergeCell ref="E76:J77"/>
    <mergeCell ref="E11:J11"/>
    <mergeCell ref="G57:K57"/>
    <mergeCell ref="E33:I33"/>
    <mergeCell ref="K33:O33"/>
    <mergeCell ref="L37:M37"/>
    <mergeCell ref="L39:M39"/>
    <mergeCell ref="G37:H37"/>
    <mergeCell ref="L35:M35"/>
    <mergeCell ref="E65:F65"/>
    <mergeCell ref="L19:M19"/>
    <mergeCell ref="K25:K26"/>
    <mergeCell ref="L25:M25"/>
    <mergeCell ref="L81:O81"/>
    <mergeCell ref="G85:K85"/>
    <mergeCell ref="O41:Q42"/>
    <mergeCell ref="L82:O82"/>
    <mergeCell ref="L83:O83"/>
    <mergeCell ref="L84:O84"/>
    <mergeCell ref="L27:M27"/>
    <mergeCell ref="K23:O23"/>
    <mergeCell ref="E80:F80"/>
    <mergeCell ref="G80:K80"/>
    <mergeCell ref="L80:O80"/>
    <mergeCell ref="L31:M31"/>
    <mergeCell ref="L29:M29"/>
    <mergeCell ref="E70:O70"/>
    <mergeCell ref="E69:J69"/>
    <mergeCell ref="E72:J72"/>
    <mergeCell ref="E67:J67"/>
    <mergeCell ref="E90:H90"/>
    <mergeCell ref="E83:F83"/>
    <mergeCell ref="E84:F84"/>
    <mergeCell ref="E85:F85"/>
    <mergeCell ref="G82:K82"/>
    <mergeCell ref="G83:K83"/>
    <mergeCell ref="G84:K84"/>
    <mergeCell ref="I90:O90"/>
    <mergeCell ref="D88:P88"/>
    <mergeCell ref="E82:F82"/>
    <mergeCell ref="L85:O85"/>
    <mergeCell ref="E99:O99"/>
    <mergeCell ref="E105:O105"/>
    <mergeCell ref="E97:M97"/>
    <mergeCell ref="L102:N102"/>
    <mergeCell ref="E104:O104"/>
    <mergeCell ref="C5:Q5"/>
    <mergeCell ref="E81:F81"/>
    <mergeCell ref="G81:K81"/>
    <mergeCell ref="E74:O74"/>
    <mergeCell ref="E79:F79"/>
    <mergeCell ref="L9:O9"/>
    <mergeCell ref="E10:I10"/>
    <mergeCell ref="F17:I17"/>
    <mergeCell ref="E13:I13"/>
    <mergeCell ref="K13:O13"/>
    <mergeCell ref="L17:M17"/>
    <mergeCell ref="L15:M15"/>
    <mergeCell ref="N25:O25"/>
    <mergeCell ref="E23:I23"/>
    <mergeCell ref="F25:I25"/>
    <mergeCell ref="F27:I27"/>
    <mergeCell ref="E122:O122"/>
    <mergeCell ref="E50:O50"/>
    <mergeCell ref="C44:Q44"/>
    <mergeCell ref="F46:O46"/>
    <mergeCell ref="E121:O121"/>
    <mergeCell ref="E100:O100"/>
    <mergeCell ref="E107:O107"/>
    <mergeCell ref="E108:O108"/>
    <mergeCell ref="E113:H113"/>
    <mergeCell ref="I115:M115"/>
    <mergeCell ref="E110:O110"/>
    <mergeCell ref="E111:O111"/>
    <mergeCell ref="E92:J92"/>
    <mergeCell ref="E102:J102"/>
    <mergeCell ref="E95:O95"/>
    <mergeCell ref="E94:O94"/>
    <mergeCell ref="C119:Q119"/>
    <mergeCell ref="B3:R3"/>
    <mergeCell ref="D48:P48"/>
    <mergeCell ref="E71:O71"/>
    <mergeCell ref="E73:O73"/>
    <mergeCell ref="F15:I15"/>
    <mergeCell ref="F7:O7"/>
    <mergeCell ref="E9:F9"/>
    <mergeCell ref="G51:K51"/>
    <mergeCell ref="G53:K53"/>
    <mergeCell ref="G55:K55"/>
    <mergeCell ref="E63:F63"/>
    <mergeCell ref="E64:F64"/>
    <mergeCell ref="G63:K63"/>
    <mergeCell ref="G64:K64"/>
    <mergeCell ref="L10:O10"/>
  </mergeCells>
  <conditionalFormatting sqref="G55:K55">
    <cfRule type="expression" dxfId="361" priority="13">
      <formula>$G$53="Other Type of Organization"</formula>
    </cfRule>
  </conditionalFormatting>
  <conditionalFormatting sqref="G63">
    <cfRule type="expression" dxfId="360" priority="162">
      <formula>$K$60="Yes"</formula>
    </cfRule>
  </conditionalFormatting>
  <conditionalFormatting sqref="E71">
    <cfRule type="expression" dxfId="359" priority="164">
      <formula>$K$67="Yes"</formula>
    </cfRule>
  </conditionalFormatting>
  <conditionalFormatting sqref="E95">
    <cfRule type="expression" dxfId="358" priority="166">
      <formula>$K$92="No"</formula>
    </cfRule>
  </conditionalFormatting>
  <conditionalFormatting sqref="E100">
    <cfRule type="expression" dxfId="357" priority="167">
      <formula>$N$97="No"</formula>
    </cfRule>
  </conditionalFormatting>
  <conditionalFormatting sqref="E105">
    <cfRule type="expression" dxfId="356" priority="169">
      <formula>$K$102="Yes"</formula>
    </cfRule>
  </conditionalFormatting>
  <conditionalFormatting sqref="E81:O85">
    <cfRule type="expression" dxfId="355" priority="11">
      <formula>$K$76="Yes"</formula>
    </cfRule>
  </conditionalFormatting>
  <conditionalFormatting sqref="L27:M27 L29:M29 L31:M31 O27 O29 O31">
    <cfRule type="expression" dxfId="354" priority="9">
      <formula>$L$25="No"</formula>
    </cfRule>
  </conditionalFormatting>
  <conditionalFormatting sqref="I115">
    <cfRule type="expression" dxfId="353" priority="8">
      <formula>$I$113="Other"</formula>
    </cfRule>
  </conditionalFormatting>
  <conditionalFormatting sqref="E122">
    <cfRule type="expression" dxfId="352" priority="7">
      <formula>$AJ$10=1</formula>
    </cfRule>
  </conditionalFormatting>
  <conditionalFormatting sqref="O102">
    <cfRule type="expression" dxfId="351" priority="6">
      <formula>$K$102="No"</formula>
    </cfRule>
  </conditionalFormatting>
  <conditionalFormatting sqref="E105:O105">
    <cfRule type="expression" dxfId="350" priority="5">
      <formula>$O$102="Yes"</formula>
    </cfRule>
  </conditionalFormatting>
  <conditionalFormatting sqref="K69">
    <cfRule type="expression" dxfId="349" priority="2">
      <formula>$K$67="Yes"</formula>
    </cfRule>
    <cfRule type="expression" dxfId="348" priority="3">
      <formula>$K$67="Yes"</formula>
    </cfRule>
  </conditionalFormatting>
  <conditionalFormatting sqref="G64:K65">
    <cfRule type="expression" dxfId="347" priority="1">
      <formula>$K$60="Yes"</formula>
    </cfRule>
  </conditionalFormatting>
  <dataValidations xWindow="280" yWindow="497" count="16">
    <dataValidation allowBlank="1" showInputMessage="1" showErrorMessage="1" prompt="Please include country code." sqref="P33:R33" xr:uid="{00000000-0002-0000-0300-000000000000}"/>
    <dataValidation type="custom" allowBlank="1" showInputMessage="1" showErrorMessage="1" error="Please enter an email address_x000a_" sqref="P35:R35" xr:uid="{00000000-0002-0000-0300-000001000000}">
      <formula1>AND(NOT(ISERROR(FIND("@",P35))),NOT(ISERROR(FIND(".",P35))),ISERROR(FIND(" ",P35)))</formula1>
    </dataValidation>
    <dataValidation type="custom" allowBlank="1" showInputMessage="1" showErrorMessage="1" error="Please Enter an Email Address" sqref="O31 O19 O39 I39" xr:uid="{00000000-0002-0000-0300-000002000000}">
      <formula1>AND(NOT(ISERROR(FIND("@",I19))),NOT(ISERROR(FIND(".",I19))),ISERROR(FIND(" ",I19)))</formula1>
    </dataValidation>
    <dataValidation allowBlank="1" showInputMessage="1" showErrorMessage="1" prompt="Please select an option from the drop down menu." sqref="G54:K54" xr:uid="{00000000-0002-0000-0300-000003000000}"/>
    <dataValidation allowBlank="1" showInputMessage="1" showErrorMessage="1" prompt="Enter a physical street address. DO NOT include a PO BOX or BP address." sqref="F15 F17 F25 F27 E41:F41" xr:uid="{00000000-0002-0000-0300-000004000000}"/>
    <dataValidation type="list" allowBlank="1" showInputMessage="1" showErrorMessage="1" sqref="AP27:AQ27 AI27" xr:uid="{00000000-0002-0000-0300-000005000000}">
      <formula1>$AR$4:$AR$11</formula1>
    </dataValidation>
    <dataValidation type="list" allowBlank="1" showInputMessage="1" showErrorMessage="1" prompt="Please select an option from the drop down menu." sqref="L15 P25:R25 L27 L35 F35" xr:uid="{00000000-0002-0000-0300-000006000000}">
      <formula1>$AR$3:$AR$11</formula1>
    </dataValidation>
    <dataValidation type="list" allowBlank="1" showInputMessage="1" showErrorMessage="1" sqref="G51:K51" xr:uid="{00000000-0002-0000-0300-000007000000}">
      <formula1>$AL$49:$AL$51</formula1>
    </dataValidation>
    <dataValidation type="list" allowBlank="1" showErrorMessage="1" prompt="Please select an option from the drop down menu." sqref="G53:K53" xr:uid="{00000000-0002-0000-0300-000008000000}">
      <formula1>$AJ$49:$AJ$56</formula1>
    </dataValidation>
    <dataValidation type="list" allowBlank="1" showInputMessage="1" showErrorMessage="1" sqref="N97" xr:uid="{00000000-0002-0000-0300-000009000000}">
      <formula1>$AJ$95:$AJ$98</formula1>
    </dataValidation>
    <dataValidation type="list" allowBlank="1" showInputMessage="1" showErrorMessage="1" sqref="I113" xr:uid="{00000000-0002-0000-0300-00000A000000}">
      <formula1>$AJ$110:$AJ$114</formula1>
    </dataValidation>
    <dataValidation type="list" allowBlank="1" showInputMessage="1" showErrorMessage="1" sqref="K102 K67 K60 K69 K92 O102" xr:uid="{00000000-0002-0000-0300-00000B000000}">
      <formula1>$AJ$76:$AJ$78</formula1>
    </dataValidation>
    <dataValidation type="list" allowBlank="1" showInputMessage="1" showErrorMessage="1" prompt="Please select an option from the drop down menu." sqref="L10:O10" xr:uid="{00000000-0002-0000-0300-00000C000000}">
      <formula1>$AL$6:$AL$9</formula1>
    </dataValidation>
    <dataValidation allowBlank="1" showErrorMessage="1" prompt="Enter a physical street address. DO NOT include a PO BOX or BP address." sqref="F37" xr:uid="{00000000-0002-0000-0300-00000D000000}"/>
    <dataValidation type="list" allowBlank="1" showInputMessage="1" showErrorMessage="1" prompt="Please select an option from the drop down menu." sqref="L25:M25" xr:uid="{00000000-0002-0000-0300-00000E000000}">
      <formula1>$AL$10:$AL$12</formula1>
    </dataValidation>
    <dataValidation type="list" allowBlank="1" showInputMessage="1" showErrorMessage="1" sqref="G57:K57" xr:uid="{00000000-0002-0000-0300-00000F000000}">
      <formula1>$AL$52:$AL$54</formula1>
    </dataValidation>
  </dataValidations>
  <hyperlinks>
    <hyperlink ref="A1:F1" location="'Cover sheet'!A1" display="Click Here to Return to Cover Sheet" xr:uid="{00000000-0004-0000-0300-000000000000}"/>
  </hyperlinks>
  <pageMargins left="0.45" right="0.45" top="0.5" bottom="0.5" header="0.3" footer="0.3"/>
  <pageSetup paperSize="5" scale="39" orientation="portrait" r:id="rId1"/>
  <headerFooter>
    <oddHeader>&amp;C&amp;A&amp;RPage &amp;P</oddHeader>
  </headerFooter>
  <colBreaks count="2" manualBreakCount="2">
    <brk id="18" max="1048575" man="1"/>
    <brk id="34" max="1048575" man="1"/>
  </col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BC902"/>
  <sheetViews>
    <sheetView showGridLines="0" tabSelected="1" zoomScaleNormal="100" workbookViewId="0">
      <selection activeCell="G17" sqref="G17"/>
    </sheetView>
  </sheetViews>
  <sheetFormatPr defaultColWidth="9.140625" defaultRowHeight="15"/>
  <cols>
    <col min="1" max="3" width="2.42578125" customWidth="1"/>
    <col min="4" max="4" width="10.7109375" customWidth="1"/>
    <col min="5" max="5" width="11" customWidth="1"/>
    <col min="6" max="6" width="20.5703125" customWidth="1"/>
    <col min="7" max="7" width="28.5703125" customWidth="1"/>
    <col min="8" max="8" width="6" customWidth="1"/>
    <col min="9" max="9" width="17.140625" customWidth="1"/>
    <col min="10" max="10" width="10.7109375" customWidth="1"/>
    <col min="11" max="11" width="9.85546875" customWidth="1"/>
    <col min="12" max="12" width="29" customWidth="1"/>
    <col min="13" max="16" width="2.7109375" customWidth="1"/>
    <col min="17" max="17" width="2.85546875" style="8" hidden="1" customWidth="1"/>
    <col min="18" max="18" width="7" style="47" hidden="1" customWidth="1"/>
    <col min="19" max="19" width="12.42578125" hidden="1" customWidth="1"/>
    <col min="20" max="20" width="11.85546875" hidden="1" customWidth="1"/>
    <col min="21" max="21" width="11.5703125" hidden="1" customWidth="1"/>
    <col min="22" max="22" width="14.28515625" hidden="1" customWidth="1"/>
    <col min="23" max="23" width="12.7109375" hidden="1" customWidth="1"/>
    <col min="24" max="26" width="9.140625" hidden="1" customWidth="1"/>
    <col min="27" max="27" width="9.140625" style="12" hidden="1" customWidth="1"/>
    <col min="28" max="28" width="9.7109375" style="12" hidden="1" customWidth="1"/>
    <col min="29" max="29" width="9.140625" style="12" hidden="1" customWidth="1"/>
    <col min="30" max="30" width="0" style="12" hidden="1" customWidth="1"/>
  </cols>
  <sheetData>
    <row r="1" spans="1:30" ht="15.75" thickBot="1">
      <c r="A1" s="756" t="s">
        <v>33</v>
      </c>
      <c r="B1" s="756"/>
      <c r="C1" s="756"/>
      <c r="D1" s="756"/>
      <c r="E1" s="756"/>
      <c r="F1" s="756"/>
    </row>
    <row r="2" spans="1:30" ht="18" customHeight="1">
      <c r="A2" s="351"/>
      <c r="B2" s="390"/>
      <c r="C2" s="390"/>
      <c r="D2" s="390"/>
      <c r="E2" s="390"/>
      <c r="F2" s="390"/>
      <c r="G2" s="390"/>
      <c r="H2" s="390"/>
      <c r="I2" s="390"/>
      <c r="J2" s="390"/>
      <c r="K2" s="390"/>
      <c r="L2" s="390"/>
      <c r="M2" s="390"/>
      <c r="N2" s="390"/>
      <c r="O2" s="392"/>
    </row>
    <row r="3" spans="1:30" s="71" customFormat="1" ht="29.25" customHeight="1">
      <c r="A3" s="419"/>
      <c r="B3" s="905" t="s">
        <v>204</v>
      </c>
      <c r="C3" s="905"/>
      <c r="D3" s="905"/>
      <c r="E3" s="905"/>
      <c r="F3" s="905"/>
      <c r="G3" s="905"/>
      <c r="H3" s="905"/>
      <c r="I3" s="905"/>
      <c r="J3" s="905"/>
      <c r="K3" s="905"/>
      <c r="L3" s="905"/>
      <c r="M3" s="905"/>
      <c r="N3" s="905"/>
      <c r="O3" s="428"/>
      <c r="P3" s="53"/>
      <c r="Q3" s="17"/>
      <c r="R3" s="127"/>
      <c r="S3" s="17"/>
      <c r="T3" s="47"/>
      <c r="U3" s="17"/>
      <c r="V3" s="17"/>
      <c r="W3" s="17"/>
      <c r="X3" s="17"/>
      <c r="Y3" s="24"/>
      <c r="Z3" s="25"/>
      <c r="AA3" s="413"/>
      <c r="AB3" s="413"/>
      <c r="AC3" s="413"/>
      <c r="AD3" s="413"/>
    </row>
    <row r="4" spans="1:30" ht="9.9499999999999993" customHeight="1">
      <c r="A4" s="360"/>
      <c r="H4" s="73"/>
      <c r="O4" s="363"/>
      <c r="R4" s="46"/>
      <c r="S4" s="17"/>
      <c r="T4" s="47"/>
      <c r="U4" s="17"/>
      <c r="V4" s="17"/>
      <c r="W4" s="17"/>
      <c r="X4" s="17"/>
      <c r="Y4" s="8"/>
      <c r="Z4" s="8"/>
    </row>
    <row r="5" spans="1:30" ht="18.75" hidden="1">
      <c r="A5" s="360"/>
      <c r="C5" s="890" t="s">
        <v>205</v>
      </c>
      <c r="D5" s="891"/>
      <c r="E5" s="891"/>
      <c r="F5" s="891"/>
      <c r="G5" s="891"/>
      <c r="H5" s="891"/>
      <c r="I5" s="891"/>
      <c r="J5" s="891"/>
      <c r="K5" s="891"/>
      <c r="L5" s="891"/>
      <c r="M5" s="892"/>
      <c r="O5" s="363"/>
      <c r="R5" s="46"/>
      <c r="S5" s="17"/>
      <c r="T5" s="8" t="s">
        <v>206</v>
      </c>
      <c r="U5" s="17"/>
      <c r="V5" s="17"/>
      <c r="W5" s="17"/>
      <c r="X5" s="17"/>
      <c r="Y5" s="8"/>
      <c r="Z5" s="8"/>
    </row>
    <row r="6" spans="1:30" ht="9.9499999999999993" hidden="1" customHeight="1">
      <c r="A6" s="360"/>
      <c r="C6" s="65"/>
      <c r="M6" s="76"/>
      <c r="O6" s="363"/>
      <c r="R6" s="46"/>
      <c r="S6" s="17"/>
      <c r="T6" s="17"/>
      <c r="U6" s="17"/>
      <c r="V6" s="17"/>
      <c r="W6" s="17"/>
      <c r="X6" s="17"/>
      <c r="Y6" s="8"/>
      <c r="Z6" s="8"/>
    </row>
    <row r="7" spans="1:30" ht="18.75" hidden="1">
      <c r="A7" s="360"/>
      <c r="C7" s="65"/>
      <c r="D7" s="895" t="s">
        <v>37</v>
      </c>
      <c r="E7" s="896"/>
      <c r="F7" s="887" t="s">
        <v>207</v>
      </c>
      <c r="G7" s="888"/>
      <c r="H7" s="888"/>
      <c r="I7" s="888"/>
      <c r="J7" s="888"/>
      <c r="K7" s="888"/>
      <c r="L7" s="889"/>
      <c r="M7" s="76"/>
      <c r="O7" s="363"/>
      <c r="R7" s="46"/>
      <c r="S7" s="17"/>
      <c r="T7" s="17"/>
      <c r="U7" s="17"/>
      <c r="V7" s="17"/>
      <c r="W7" s="17"/>
      <c r="X7" s="17"/>
      <c r="Y7" s="8"/>
      <c r="Z7" s="8"/>
    </row>
    <row r="8" spans="1:30" ht="18.75" hidden="1">
      <c r="A8" s="360"/>
      <c r="C8" s="65">
        <f>IF('3. Program Timeline'!G17="","",'3. Program Timeline'!G17)</f>
        <v>45200</v>
      </c>
      <c r="D8" s="75"/>
      <c r="E8" s="75"/>
      <c r="F8" s="68"/>
      <c r="G8" s="68"/>
      <c r="H8" s="68"/>
      <c r="I8" s="68"/>
      <c r="J8" s="68"/>
      <c r="K8" s="68"/>
      <c r="L8" s="68"/>
      <c r="M8" s="76"/>
      <c r="O8" s="363"/>
      <c r="R8" s="46"/>
      <c r="S8" s="17"/>
      <c r="T8" s="17"/>
      <c r="U8" s="17"/>
      <c r="V8" s="17"/>
      <c r="W8" s="17"/>
      <c r="X8" s="17"/>
      <c r="Y8" s="8"/>
      <c r="Z8" s="8"/>
    </row>
    <row r="9" spans="1:30" ht="18.75" hidden="1">
      <c r="A9" s="360"/>
      <c r="C9" s="65"/>
      <c r="D9" s="900" t="s">
        <v>208</v>
      </c>
      <c r="E9" s="901"/>
      <c r="F9" s="901"/>
      <c r="G9" s="902"/>
      <c r="H9" s="897"/>
      <c r="I9" s="898"/>
      <c r="J9" s="898"/>
      <c r="K9" s="898"/>
      <c r="L9" s="899"/>
      <c r="M9" s="76"/>
      <c r="O9" s="363"/>
      <c r="S9" s="17"/>
      <c r="T9" s="17"/>
      <c r="U9" s="17"/>
      <c r="V9" s="17"/>
      <c r="W9" s="17"/>
      <c r="X9" s="17"/>
      <c r="Y9" s="8"/>
      <c r="Z9" s="8"/>
    </row>
    <row r="10" spans="1:30" ht="18.75" hidden="1">
      <c r="A10" s="360"/>
      <c r="C10" s="74"/>
      <c r="D10" s="73"/>
      <c r="E10" s="73"/>
      <c r="F10" s="73"/>
      <c r="G10" s="73"/>
      <c r="H10" s="73"/>
      <c r="I10" s="73"/>
      <c r="J10" s="73"/>
      <c r="K10" s="73"/>
      <c r="L10" s="73"/>
      <c r="M10" s="59"/>
      <c r="O10" s="363"/>
      <c r="R10" s="46"/>
      <c r="S10" s="17"/>
      <c r="T10" s="17"/>
      <c r="U10" s="17"/>
      <c r="V10" s="17"/>
      <c r="W10" s="17"/>
      <c r="X10" s="17"/>
      <c r="Y10" s="8"/>
      <c r="Z10" s="8"/>
    </row>
    <row r="11" spans="1:30" s="71" customFormat="1" ht="23.25" hidden="1">
      <c r="A11" s="419"/>
      <c r="D11" s="53"/>
      <c r="E11" s="53"/>
      <c r="F11" s="53"/>
      <c r="G11" s="53"/>
      <c r="H11" s="53"/>
      <c r="I11" s="53"/>
      <c r="J11" s="53"/>
      <c r="K11" s="53"/>
      <c r="L11" s="53"/>
      <c r="M11" s="53"/>
      <c r="N11" s="53"/>
      <c r="O11" s="428"/>
      <c r="P11" s="53"/>
      <c r="Q11" s="17"/>
      <c r="R11" s="127"/>
      <c r="S11" s="17"/>
      <c r="T11" s="17"/>
      <c r="U11" s="17"/>
      <c r="V11" s="17"/>
      <c r="W11" s="17"/>
      <c r="X11" s="17"/>
      <c r="Y11" s="24"/>
      <c r="Z11" s="25"/>
      <c r="AA11" s="413"/>
      <c r="AB11" s="413"/>
      <c r="AC11" s="413"/>
      <c r="AD11" s="413"/>
    </row>
    <row r="12" spans="1:30" ht="18.75">
      <c r="A12" s="360"/>
      <c r="C12" s="772" t="s">
        <v>209</v>
      </c>
      <c r="D12" s="773"/>
      <c r="E12" s="773"/>
      <c r="F12" s="773"/>
      <c r="G12" s="773"/>
      <c r="H12" s="773"/>
      <c r="I12" s="773"/>
      <c r="J12" s="773"/>
      <c r="K12" s="773"/>
      <c r="L12" s="773"/>
      <c r="M12" s="774"/>
      <c r="N12" s="54"/>
      <c r="O12" s="398"/>
      <c r="P12" s="54"/>
      <c r="R12" s="46"/>
      <c r="S12" s="17"/>
      <c r="T12" s="17"/>
      <c r="U12" s="46" t="s">
        <v>41</v>
      </c>
      <c r="V12" s="530" t="s">
        <v>95</v>
      </c>
      <c r="W12" s="528" t="s">
        <v>96</v>
      </c>
      <c r="X12" s="17"/>
      <c r="Y12" s="8"/>
      <c r="Z12" s="8"/>
      <c r="AC12" s="47"/>
    </row>
    <row r="13" spans="1:30" ht="9.9499999999999993" customHeight="1">
      <c r="A13" s="360"/>
      <c r="C13" s="65"/>
      <c r="D13" s="54"/>
      <c r="E13" s="54"/>
      <c r="F13" s="54"/>
      <c r="G13" s="54"/>
      <c r="H13" s="54"/>
      <c r="I13" s="54"/>
      <c r="J13" s="54"/>
      <c r="K13" s="54"/>
      <c r="L13" s="54"/>
      <c r="M13" s="55"/>
      <c r="N13" s="54"/>
      <c r="O13" s="398"/>
      <c r="P13" s="54"/>
      <c r="R13" s="46"/>
      <c r="S13" s="17"/>
      <c r="T13" s="17"/>
      <c r="U13" s="17"/>
      <c r="V13" s="17"/>
      <c r="W13" s="17"/>
      <c r="X13" s="17"/>
      <c r="Y13" s="8"/>
      <c r="Z13" s="8"/>
      <c r="AC13" s="47"/>
    </row>
    <row r="14" spans="1:30" ht="18.75">
      <c r="A14" s="360"/>
      <c r="C14" s="65"/>
      <c r="D14" s="893" t="s">
        <v>37</v>
      </c>
      <c r="E14" s="894"/>
      <c r="F14" s="887" t="s">
        <v>210</v>
      </c>
      <c r="G14" s="888"/>
      <c r="H14" s="888"/>
      <c r="I14" s="888"/>
      <c r="J14" s="888"/>
      <c r="K14" s="888"/>
      <c r="L14" s="889"/>
      <c r="M14" s="55"/>
      <c r="N14" s="54"/>
      <c r="O14" s="398"/>
      <c r="P14" s="54"/>
      <c r="R14" s="46"/>
      <c r="S14" s="17"/>
      <c r="T14" s="309"/>
      <c r="U14" s="545" t="s">
        <v>211</v>
      </c>
      <c r="V14" s="82">
        <f>IF(G17="",1,0)</f>
        <v>0</v>
      </c>
      <c r="W14" s="17"/>
      <c r="X14" s="17"/>
      <c r="Y14" s="8"/>
      <c r="Z14" s="8"/>
      <c r="AC14" s="47"/>
    </row>
    <row r="15" spans="1:30" ht="9.9499999999999993" customHeight="1">
      <c r="A15" s="360"/>
      <c r="C15" s="65"/>
      <c r="D15" s="117"/>
      <c r="E15" s="117"/>
      <c r="F15" s="114"/>
      <c r="G15" s="114"/>
      <c r="H15" s="114"/>
      <c r="I15" s="114"/>
      <c r="J15" s="114"/>
      <c r="K15" s="114"/>
      <c r="L15" s="114"/>
      <c r="M15" s="55"/>
      <c r="N15" s="54"/>
      <c r="O15" s="398"/>
      <c r="P15" s="54"/>
      <c r="R15" s="46"/>
      <c r="S15" s="17"/>
      <c r="T15" s="309"/>
      <c r="U15" s="545" t="s">
        <v>212</v>
      </c>
      <c r="V15" s="82">
        <f>IF(G19="",1,0)</f>
        <v>1</v>
      </c>
      <c r="W15" s="17"/>
      <c r="X15" s="17"/>
      <c r="Y15" s="8"/>
      <c r="Z15" s="8"/>
      <c r="AC15" s="47"/>
    </row>
    <row r="16" spans="1:30" ht="18.75">
      <c r="A16" s="360"/>
      <c r="C16" s="65"/>
      <c r="I16" s="906" t="s">
        <v>213</v>
      </c>
      <c r="J16" s="907"/>
      <c r="K16" s="907"/>
      <c r="L16" s="908"/>
      <c r="M16" s="56"/>
      <c r="O16" s="363"/>
      <c r="R16" s="46"/>
      <c r="S16" s="17"/>
      <c r="T16" s="309"/>
      <c r="U16" s="545" t="s">
        <v>214</v>
      </c>
      <c r="V16" s="82">
        <f>IF(G22="",1,0)</f>
        <v>1</v>
      </c>
      <c r="W16" s="17"/>
      <c r="X16" s="17"/>
      <c r="Y16" s="8"/>
      <c r="Z16" s="8"/>
      <c r="AC16" s="47"/>
    </row>
    <row r="17" spans="1:29" ht="18.75" customHeight="1">
      <c r="A17" s="360"/>
      <c r="C17" s="65"/>
      <c r="D17" s="72" t="s">
        <v>215</v>
      </c>
      <c r="G17" s="57">
        <v>45200</v>
      </c>
      <c r="I17" s="877" t="s">
        <v>216</v>
      </c>
      <c r="J17" s="878"/>
      <c r="K17" s="878"/>
      <c r="L17" s="879"/>
      <c r="M17" s="58"/>
      <c r="O17" s="363"/>
      <c r="R17" s="46"/>
      <c r="S17" s="17"/>
      <c r="T17" s="309"/>
      <c r="U17" s="545" t="s">
        <v>217</v>
      </c>
      <c r="V17" s="82">
        <f>IF(G24="",1,0)</f>
        <v>1</v>
      </c>
      <c r="W17" s="17"/>
      <c r="X17" s="17"/>
      <c r="Y17" s="8"/>
      <c r="Z17" s="8"/>
      <c r="AC17" s="47"/>
    </row>
    <row r="18" spans="1:29" ht="18.75">
      <c r="A18" s="360"/>
      <c r="C18" s="65"/>
      <c r="I18" s="880"/>
      <c r="J18" s="881"/>
      <c r="K18" s="881"/>
      <c r="L18" s="882"/>
      <c r="M18" s="58"/>
      <c r="O18" s="363"/>
      <c r="R18" s="46"/>
      <c r="S18" s="17"/>
      <c r="T18" s="17"/>
      <c r="U18" s="551" t="s">
        <v>218</v>
      </c>
      <c r="V18" s="552" t="str">
        <f>IF(SUM(V14:V17)&gt;0,"Not Complete","Complete")</f>
        <v>Not Complete</v>
      </c>
      <c r="W18" s="17"/>
      <c r="X18" s="17"/>
      <c r="Y18" s="8"/>
      <c r="Z18" s="8"/>
    </row>
    <row r="19" spans="1:29" ht="18.75" customHeight="1">
      <c r="A19" s="360"/>
      <c r="C19" s="65"/>
      <c r="E19" s="909" t="s">
        <v>219</v>
      </c>
      <c r="F19" s="909"/>
      <c r="G19" s="57"/>
      <c r="I19" s="880"/>
      <c r="J19" s="881"/>
      <c r="K19" s="881"/>
      <c r="L19" s="882"/>
      <c r="M19" s="58"/>
      <c r="O19" s="363"/>
      <c r="R19" s="46"/>
      <c r="S19" s="17"/>
      <c r="T19" s="17"/>
      <c r="U19" s="550"/>
      <c r="V19" s="550"/>
      <c r="W19" s="17"/>
      <c r="X19" s="17"/>
      <c r="Y19" s="8"/>
      <c r="Z19" s="8"/>
    </row>
    <row r="20" spans="1:29" ht="15" customHeight="1">
      <c r="A20" s="360"/>
      <c r="C20" s="65"/>
      <c r="E20" s="909"/>
      <c r="F20" s="909"/>
      <c r="I20" s="880"/>
      <c r="J20" s="881"/>
      <c r="K20" s="881"/>
      <c r="L20" s="882"/>
      <c r="M20" s="58"/>
      <c r="O20" s="363"/>
      <c r="R20" s="309"/>
      <c r="S20" s="309"/>
      <c r="T20" s="309"/>
      <c r="U20" s="309"/>
      <c r="V20" s="17"/>
      <c r="W20" s="17"/>
      <c r="X20" s="17"/>
      <c r="Y20" s="8"/>
      <c r="Z20" s="8"/>
    </row>
    <row r="21" spans="1:29" ht="9.9499999999999993" customHeight="1">
      <c r="A21" s="360"/>
      <c r="C21" s="65"/>
      <c r="I21" s="880"/>
      <c r="J21" s="881"/>
      <c r="K21" s="881"/>
      <c r="L21" s="882"/>
      <c r="M21" s="58"/>
      <c r="O21" s="363"/>
      <c r="R21" s="309"/>
      <c r="S21" s="309"/>
      <c r="T21" s="309"/>
      <c r="U21" s="309"/>
      <c r="V21" s="17"/>
      <c r="W21" s="17"/>
      <c r="X21" s="17"/>
      <c r="Y21" s="8"/>
      <c r="Z21" s="8"/>
    </row>
    <row r="22" spans="1:29" ht="18.75" customHeight="1">
      <c r="A22" s="360"/>
      <c r="C22" s="65"/>
      <c r="E22" s="909" t="s">
        <v>220</v>
      </c>
      <c r="F22" s="909"/>
      <c r="G22" s="57"/>
      <c r="I22" s="880"/>
      <c r="J22" s="881"/>
      <c r="K22" s="881"/>
      <c r="L22" s="882"/>
      <c r="M22" s="58"/>
      <c r="O22" s="363"/>
      <c r="R22" s="309"/>
      <c r="S22" s="309"/>
      <c r="T22" s="17"/>
      <c r="U22" s="309"/>
      <c r="V22" s="17"/>
      <c r="W22" s="17"/>
      <c r="X22" s="17"/>
      <c r="Y22" s="8"/>
      <c r="Z22" s="8"/>
    </row>
    <row r="23" spans="1:29" ht="18.75">
      <c r="A23" s="360"/>
      <c r="C23" s="65"/>
      <c r="E23" s="909"/>
      <c r="F23" s="909"/>
      <c r="I23" s="880"/>
      <c r="J23" s="881"/>
      <c r="K23" s="881"/>
      <c r="L23" s="882"/>
      <c r="M23" s="58"/>
      <c r="O23" s="363"/>
      <c r="R23" s="309"/>
      <c r="S23" s="309"/>
      <c r="T23" s="17"/>
      <c r="U23" s="309"/>
      <c r="V23" s="17"/>
      <c r="W23" s="17"/>
      <c r="X23" s="17"/>
      <c r="Y23" s="8"/>
      <c r="Z23" s="8"/>
    </row>
    <row r="24" spans="1:29" ht="18.75">
      <c r="A24" s="360"/>
      <c r="C24" s="65"/>
      <c r="D24" s="72" t="s">
        <v>221</v>
      </c>
      <c r="G24" s="57"/>
      <c r="I24" s="880"/>
      <c r="J24" s="881"/>
      <c r="K24" s="881"/>
      <c r="L24" s="882"/>
      <c r="M24" s="58"/>
      <c r="O24" s="363"/>
      <c r="R24" s="46"/>
      <c r="S24" s="17"/>
      <c r="T24" s="17"/>
      <c r="U24" s="17"/>
      <c r="V24" s="17"/>
      <c r="W24" s="17"/>
      <c r="X24" s="17"/>
      <c r="Y24" s="8"/>
      <c r="Z24" s="8"/>
    </row>
    <row r="25" spans="1:29" ht="28.5" customHeight="1">
      <c r="A25" s="360"/>
      <c r="C25" s="65"/>
      <c r="D25" s="72"/>
      <c r="G25" s="613"/>
      <c r="I25" s="880"/>
      <c r="J25" s="881"/>
      <c r="K25" s="881"/>
      <c r="L25" s="882"/>
      <c r="M25" s="58"/>
      <c r="O25" s="363"/>
      <c r="R25" s="46"/>
      <c r="S25" s="17"/>
      <c r="T25" s="17"/>
      <c r="U25" s="17"/>
      <c r="V25" s="17"/>
      <c r="W25" s="17"/>
      <c r="X25" s="17"/>
      <c r="Y25" s="8"/>
      <c r="Z25" s="8"/>
    </row>
    <row r="26" spans="1:29" ht="31.5" customHeight="1">
      <c r="A26" s="360"/>
      <c r="C26" s="65"/>
      <c r="D26" s="886" t="s">
        <v>222</v>
      </c>
      <c r="E26" s="886"/>
      <c r="F26" s="903" t="str">
        <f>IF(OR(G17="",G24=""),"",(DATEDIF(G17,G24,"Y")&amp;" years, "&amp;DATEDIF(G17,G24,"ym")&amp;" months, "&amp;G24-DATE(YEAR(G24),MONTH(G24),1)&amp;" days"))</f>
        <v/>
      </c>
      <c r="G26" s="904"/>
      <c r="H26" s="80"/>
      <c r="I26" s="880"/>
      <c r="J26" s="881"/>
      <c r="K26" s="881"/>
      <c r="L26" s="882"/>
      <c r="M26" s="76"/>
      <c r="O26" s="363"/>
      <c r="R26" s="309"/>
      <c r="S26" s="309"/>
      <c r="T26" s="27"/>
      <c r="U26" s="309"/>
      <c r="V26" s="17"/>
      <c r="W26" s="17"/>
      <c r="X26" s="17"/>
      <c r="Y26" s="8"/>
      <c r="Z26" s="8"/>
    </row>
    <row r="27" spans="1:29" ht="9.9499999999999993" customHeight="1">
      <c r="A27" s="360"/>
      <c r="C27" s="65"/>
      <c r="F27" s="78"/>
      <c r="I27" s="880"/>
      <c r="J27" s="881"/>
      <c r="K27" s="881"/>
      <c r="L27" s="882"/>
      <c r="M27" s="76"/>
      <c r="O27" s="363"/>
      <c r="R27" s="309"/>
      <c r="S27" s="309"/>
      <c r="T27" s="129"/>
      <c r="U27" s="309"/>
      <c r="V27" s="17"/>
      <c r="W27" s="17"/>
      <c r="X27" s="17"/>
      <c r="Y27" s="8"/>
      <c r="Z27" s="8"/>
    </row>
    <row r="28" spans="1:29" ht="29.25" customHeight="1">
      <c r="A28" s="360"/>
      <c r="C28" s="65"/>
      <c r="D28" s="886" t="s">
        <v>223</v>
      </c>
      <c r="E28" s="886"/>
      <c r="F28" s="864" t="str">
        <f>IF(OR(G19="",G22=""),"",(DATEDIF(G19,G22,"Y")&amp;" years, "&amp;DATEDIF(G19,G22,"ym")&amp;" months, "&amp;G22-DATE(YEAR(G22),MONTH(G22),1)&amp;" days"))</f>
        <v/>
      </c>
      <c r="G28" s="865"/>
      <c r="H28" s="79"/>
      <c r="I28" s="883"/>
      <c r="J28" s="884"/>
      <c r="K28" s="884"/>
      <c r="L28" s="885"/>
      <c r="M28" s="76"/>
      <c r="O28" s="363"/>
      <c r="R28" s="46"/>
      <c r="S28" s="17"/>
      <c r="U28" s="17"/>
      <c r="V28" s="17"/>
      <c r="W28" s="17"/>
      <c r="X28" s="17"/>
      <c r="Y28" s="8"/>
      <c r="Z28" s="8"/>
    </row>
    <row r="29" spans="1:29" ht="9.9499999999999993" customHeight="1">
      <c r="A29" s="360"/>
      <c r="C29" s="65"/>
      <c r="D29" s="724"/>
      <c r="E29" s="724"/>
      <c r="F29" s="872" t="s">
        <v>224</v>
      </c>
      <c r="G29" s="872"/>
      <c r="H29" s="118"/>
      <c r="J29" s="139"/>
      <c r="K29" s="139"/>
      <c r="L29" s="139"/>
      <c r="M29" s="140"/>
      <c r="O29" s="363"/>
      <c r="R29" s="46"/>
      <c r="S29" s="17"/>
      <c r="U29" s="17"/>
      <c r="V29" s="17"/>
      <c r="W29" s="17"/>
      <c r="X29" s="17"/>
      <c r="Y29" s="8"/>
      <c r="Z29" s="8"/>
    </row>
    <row r="30" spans="1:29" ht="9.9499999999999993" customHeight="1">
      <c r="A30" s="360"/>
      <c r="C30" s="74"/>
      <c r="D30" s="73"/>
      <c r="E30" s="73"/>
      <c r="F30" s="873"/>
      <c r="G30" s="873"/>
      <c r="I30" s="141"/>
      <c r="J30" s="141"/>
      <c r="K30" s="141"/>
      <c r="L30" s="141"/>
      <c r="M30" s="142"/>
      <c r="O30" s="363"/>
      <c r="R30" s="46"/>
      <c r="S30" s="17"/>
      <c r="U30" s="17"/>
      <c r="V30" s="17"/>
      <c r="W30" s="17"/>
      <c r="X30" s="17"/>
      <c r="Y30" s="8"/>
      <c r="Z30" s="8"/>
    </row>
    <row r="31" spans="1:29" ht="18.75">
      <c r="A31" s="360"/>
      <c r="F31" s="78"/>
      <c r="H31" s="77"/>
      <c r="L31" s="717"/>
      <c r="M31" s="717"/>
      <c r="O31" s="363"/>
      <c r="R31" s="46"/>
      <c r="S31" s="17"/>
      <c r="U31" s="17"/>
      <c r="V31" s="17"/>
      <c r="W31" s="17"/>
      <c r="X31" s="17"/>
      <c r="Y31" s="8"/>
      <c r="Z31" s="8"/>
    </row>
    <row r="32" spans="1:29" ht="20.100000000000001" customHeight="1">
      <c r="A32" s="360"/>
      <c r="C32" s="772" t="s">
        <v>225</v>
      </c>
      <c r="D32" s="773"/>
      <c r="E32" s="773"/>
      <c r="F32" s="773"/>
      <c r="G32" s="773"/>
      <c r="H32" s="773"/>
      <c r="I32" s="773"/>
      <c r="J32" s="773"/>
      <c r="K32" s="773"/>
      <c r="L32" s="773"/>
      <c r="M32" s="774"/>
      <c r="N32" s="711"/>
      <c r="O32" s="366"/>
      <c r="P32" s="711"/>
      <c r="Q32" s="20"/>
      <c r="R32" s="130"/>
      <c r="S32" s="27"/>
      <c r="U32" s="46" t="s">
        <v>41</v>
      </c>
      <c r="V32" s="530" t="s">
        <v>95</v>
      </c>
      <c r="W32" s="528" t="s">
        <v>96</v>
      </c>
      <c r="X32" s="27"/>
    </row>
    <row r="33" spans="1:24" ht="9.9499999999999993" customHeight="1">
      <c r="A33" s="360"/>
      <c r="C33" s="60"/>
      <c r="D33" s="54"/>
      <c r="E33" s="54"/>
      <c r="F33" s="54"/>
      <c r="G33" s="54"/>
      <c r="H33" s="54"/>
      <c r="I33" s="54"/>
      <c r="J33" s="54"/>
      <c r="K33" s="54"/>
      <c r="L33" s="54"/>
      <c r="M33" s="115"/>
      <c r="N33" s="711"/>
      <c r="O33" s="366"/>
      <c r="P33" s="711"/>
      <c r="Q33" s="20"/>
      <c r="R33" s="131"/>
      <c r="S33" s="129"/>
      <c r="V33" s="129"/>
      <c r="W33" s="129"/>
      <c r="X33" s="129"/>
    </row>
    <row r="34" spans="1:24" ht="33.75" customHeight="1">
      <c r="A34" s="360"/>
      <c r="C34" s="65"/>
      <c r="D34" s="866" t="s">
        <v>37</v>
      </c>
      <c r="E34" s="867"/>
      <c r="F34" s="870" t="s">
        <v>226</v>
      </c>
      <c r="G34" s="870"/>
      <c r="H34" s="870"/>
      <c r="I34" s="870"/>
      <c r="J34" s="870"/>
      <c r="K34" s="870"/>
      <c r="L34" s="871"/>
      <c r="M34" s="222"/>
      <c r="N34" s="64"/>
      <c r="O34" s="453"/>
      <c r="P34" s="64"/>
      <c r="U34" s="618" t="s">
        <v>227</v>
      </c>
      <c r="V34" s="82">
        <f>IF(I39="",1,0)</f>
        <v>1</v>
      </c>
    </row>
    <row r="35" spans="1:24" ht="9.9499999999999993" customHeight="1">
      <c r="A35" s="360"/>
      <c r="C35" s="65"/>
      <c r="D35" s="119"/>
      <c r="E35" s="119"/>
      <c r="F35" s="614"/>
      <c r="G35" s="614"/>
      <c r="H35" s="614"/>
      <c r="I35" s="614"/>
      <c r="J35" s="614"/>
      <c r="K35" s="614"/>
      <c r="L35" s="614"/>
      <c r="M35" s="222"/>
      <c r="N35" s="64"/>
      <c r="O35" s="453"/>
      <c r="P35" s="64"/>
      <c r="U35" s="545" t="s">
        <v>228</v>
      </c>
      <c r="V35" s="82">
        <f>IF(I40="",1,0)</f>
        <v>1</v>
      </c>
    </row>
    <row r="36" spans="1:24" ht="31.5" customHeight="1">
      <c r="A36" s="360"/>
      <c r="C36" s="65"/>
      <c r="D36" s="801" t="s">
        <v>229</v>
      </c>
      <c r="E36" s="801"/>
      <c r="F36" s="801"/>
      <c r="G36" s="801"/>
      <c r="H36" s="801"/>
      <c r="I36" s="801"/>
      <c r="J36" s="801"/>
      <c r="K36" s="801"/>
      <c r="L36" s="801"/>
      <c r="M36" s="88"/>
      <c r="N36" s="61"/>
      <c r="O36" s="430"/>
      <c r="P36" s="61"/>
      <c r="U36" s="545" t="s">
        <v>230</v>
      </c>
      <c r="V36" s="82">
        <f>IF(I41="",1,0)</f>
        <v>1</v>
      </c>
    </row>
    <row r="37" spans="1:24" ht="32.25" customHeight="1">
      <c r="A37" s="360"/>
      <c r="C37" s="65"/>
      <c r="D37" s="869" t="s">
        <v>231</v>
      </c>
      <c r="E37" s="869"/>
      <c r="F37" s="869"/>
      <c r="G37" s="869"/>
      <c r="H37" s="869"/>
      <c r="I37" s="855" t="s">
        <v>232</v>
      </c>
      <c r="J37" s="856"/>
      <c r="K37" s="856"/>
      <c r="L37" s="857"/>
      <c r="M37" s="88"/>
      <c r="N37" s="61"/>
      <c r="O37" s="430"/>
      <c r="P37" s="61"/>
      <c r="U37" s="545" t="s">
        <v>233</v>
      </c>
      <c r="V37" s="82">
        <f>IF(I43="",1,0)</f>
        <v>1</v>
      </c>
    </row>
    <row r="38" spans="1:24" ht="49.5" customHeight="1">
      <c r="A38" s="360"/>
      <c r="C38" s="65"/>
      <c r="D38" s="861" t="s">
        <v>234</v>
      </c>
      <c r="E38" s="862"/>
      <c r="F38" s="862"/>
      <c r="G38" s="862"/>
      <c r="H38" s="863"/>
      <c r="I38" s="874">
        <f>IF(G17="","",G17)</f>
        <v>45200</v>
      </c>
      <c r="J38" s="875"/>
      <c r="K38" s="875"/>
      <c r="L38" s="876"/>
      <c r="M38" s="88"/>
      <c r="N38" s="61"/>
      <c r="O38" s="430"/>
      <c r="P38" s="61"/>
      <c r="U38" s="545" t="s">
        <v>235</v>
      </c>
      <c r="V38" s="82">
        <f>IF(I45="",1,0)</f>
        <v>1</v>
      </c>
    </row>
    <row r="39" spans="1:24" ht="49.5" customHeight="1">
      <c r="A39" s="360"/>
      <c r="C39" s="65"/>
      <c r="D39" s="868" t="s">
        <v>236</v>
      </c>
      <c r="E39" s="868"/>
      <c r="F39" s="868"/>
      <c r="G39" s="868"/>
      <c r="H39" s="868"/>
      <c r="I39" s="858"/>
      <c r="J39" s="859"/>
      <c r="K39" s="859"/>
      <c r="L39" s="860"/>
      <c r="M39" s="88"/>
      <c r="N39" s="61"/>
      <c r="O39" s="430"/>
      <c r="P39" s="61"/>
      <c r="U39" s="545" t="s">
        <v>237</v>
      </c>
      <c r="V39" s="82">
        <f>IF(I46="",1,0)</f>
        <v>1</v>
      </c>
    </row>
    <row r="40" spans="1:24" ht="39.950000000000003" customHeight="1">
      <c r="A40" s="360"/>
      <c r="C40" s="65"/>
      <c r="D40" s="861" t="s">
        <v>228</v>
      </c>
      <c r="E40" s="862"/>
      <c r="F40" s="862"/>
      <c r="G40" s="862"/>
      <c r="H40" s="863"/>
      <c r="I40" s="858"/>
      <c r="J40" s="859"/>
      <c r="K40" s="859"/>
      <c r="L40" s="860"/>
      <c r="M40" s="88"/>
      <c r="N40" s="61"/>
      <c r="O40" s="430"/>
      <c r="P40" s="61"/>
      <c r="S40" s="47" t="s">
        <v>238</v>
      </c>
      <c r="U40" s="545" t="s">
        <v>239</v>
      </c>
      <c r="V40" s="82">
        <f>IF(I47="",1,0)</f>
        <v>1</v>
      </c>
    </row>
    <row r="41" spans="1:24" ht="39.950000000000003" customHeight="1">
      <c r="A41" s="360"/>
      <c r="C41" s="65"/>
      <c r="D41" s="861" t="s">
        <v>240</v>
      </c>
      <c r="E41" s="862"/>
      <c r="F41" s="862"/>
      <c r="G41" s="862"/>
      <c r="H41" s="863"/>
      <c r="I41" s="858"/>
      <c r="J41" s="859"/>
      <c r="K41" s="859"/>
      <c r="L41" s="860"/>
      <c r="M41" s="88"/>
      <c r="N41" s="61"/>
      <c r="O41" s="430"/>
      <c r="P41" s="61"/>
      <c r="S41" s="47" t="s">
        <v>241</v>
      </c>
      <c r="U41" s="545" t="s">
        <v>153</v>
      </c>
      <c r="V41" s="82">
        <f>IF(K51="",1,0)</f>
        <v>1</v>
      </c>
    </row>
    <row r="42" spans="1:24" ht="39.950000000000003" customHeight="1">
      <c r="A42" s="360"/>
      <c r="C42" s="65"/>
      <c r="D42" s="861" t="s">
        <v>242</v>
      </c>
      <c r="E42" s="862"/>
      <c r="F42" s="862"/>
      <c r="G42" s="862"/>
      <c r="H42" s="863"/>
      <c r="I42" s="852" t="str">
        <f>IF(G19="","",G19)</f>
        <v/>
      </c>
      <c r="J42" s="853"/>
      <c r="K42" s="853"/>
      <c r="L42" s="854"/>
      <c r="M42" s="88"/>
      <c r="N42" s="61"/>
      <c r="O42" s="430"/>
      <c r="P42" s="61"/>
      <c r="S42" s="47"/>
      <c r="U42" s="545" t="s">
        <v>156</v>
      </c>
      <c r="V42" s="82">
        <f>IF(AND(K51="Yes",D54=""),1,0)</f>
        <v>0</v>
      </c>
    </row>
    <row r="43" spans="1:24" ht="52.5" customHeight="1">
      <c r="A43" s="360"/>
      <c r="C43" s="65"/>
      <c r="D43" s="861" t="s">
        <v>243</v>
      </c>
      <c r="E43" s="862"/>
      <c r="F43" s="862"/>
      <c r="G43" s="862"/>
      <c r="H43" s="863"/>
      <c r="I43" s="858"/>
      <c r="J43" s="859"/>
      <c r="K43" s="859"/>
      <c r="L43" s="860"/>
      <c r="M43" s="88"/>
      <c r="N43" s="61"/>
      <c r="O43" s="430"/>
      <c r="P43" s="61"/>
      <c r="S43" s="47" t="s">
        <v>244</v>
      </c>
      <c r="U43" s="553" t="s">
        <v>245</v>
      </c>
      <c r="V43" s="552" t="str">
        <f>IF(SUM(V34:V42)&gt;0,"Not Complete","Complete")</f>
        <v>Not Complete</v>
      </c>
    </row>
    <row r="44" spans="1:24" ht="39.950000000000003" customHeight="1">
      <c r="A44" s="360"/>
      <c r="C44" s="65"/>
      <c r="D44" s="861" t="s">
        <v>246</v>
      </c>
      <c r="E44" s="862"/>
      <c r="F44" s="862"/>
      <c r="G44" s="862"/>
      <c r="H44" s="863"/>
      <c r="I44" s="852" t="str">
        <f>IF(G22="","",G22)</f>
        <v/>
      </c>
      <c r="J44" s="853"/>
      <c r="K44" s="853"/>
      <c r="L44" s="854"/>
      <c r="M44" s="88"/>
      <c r="N44" s="61"/>
      <c r="O44" s="430"/>
      <c r="P44" s="61"/>
      <c r="S44" s="47"/>
    </row>
    <row r="45" spans="1:24" ht="39.950000000000003" customHeight="1">
      <c r="A45" s="360"/>
      <c r="C45" s="65"/>
      <c r="D45" s="861" t="s">
        <v>247</v>
      </c>
      <c r="E45" s="862"/>
      <c r="F45" s="862"/>
      <c r="G45" s="862"/>
      <c r="H45" s="863"/>
      <c r="I45" s="858"/>
      <c r="J45" s="859"/>
      <c r="K45" s="859"/>
      <c r="L45" s="860"/>
      <c r="M45" s="88"/>
      <c r="N45" s="61"/>
      <c r="O45" s="430"/>
      <c r="P45" s="61"/>
      <c r="S45" s="47" t="s">
        <v>248</v>
      </c>
    </row>
    <row r="46" spans="1:24" ht="39.950000000000003" customHeight="1">
      <c r="A46" s="360"/>
      <c r="C46" s="65"/>
      <c r="D46" s="861" t="s">
        <v>237</v>
      </c>
      <c r="E46" s="862"/>
      <c r="F46" s="862"/>
      <c r="G46" s="862"/>
      <c r="H46" s="863"/>
      <c r="I46" s="858"/>
      <c r="J46" s="859"/>
      <c r="K46" s="859"/>
      <c r="L46" s="860"/>
      <c r="M46" s="88"/>
      <c r="N46" s="61"/>
      <c r="O46" s="430"/>
      <c r="P46" s="61"/>
      <c r="S46" s="47" t="s">
        <v>249</v>
      </c>
    </row>
    <row r="47" spans="1:24" ht="49.5" customHeight="1">
      <c r="A47" s="360"/>
      <c r="C47" s="65"/>
      <c r="D47" s="861" t="s">
        <v>250</v>
      </c>
      <c r="E47" s="862"/>
      <c r="F47" s="862"/>
      <c r="G47" s="862"/>
      <c r="H47" s="863"/>
      <c r="I47" s="858"/>
      <c r="J47" s="859"/>
      <c r="K47" s="859"/>
      <c r="L47" s="860"/>
      <c r="M47" s="88"/>
      <c r="N47" s="61"/>
      <c r="O47" s="430"/>
      <c r="P47" s="61"/>
      <c r="S47" s="47" t="s">
        <v>251</v>
      </c>
      <c r="T47" s="85"/>
    </row>
    <row r="48" spans="1:24" ht="39.950000000000003" customHeight="1">
      <c r="A48" s="360"/>
      <c r="C48" s="65"/>
      <c r="D48" s="861" t="s">
        <v>252</v>
      </c>
      <c r="E48" s="862"/>
      <c r="F48" s="862"/>
      <c r="G48" s="862"/>
      <c r="H48" s="863"/>
      <c r="I48" s="852" t="str">
        <f>IF(G24="","",G24)</f>
        <v/>
      </c>
      <c r="J48" s="853"/>
      <c r="K48" s="853"/>
      <c r="L48" s="854"/>
      <c r="M48" s="88"/>
      <c r="N48" s="61"/>
      <c r="O48" s="430"/>
      <c r="P48" s="61"/>
      <c r="S48" s="47" t="s">
        <v>253</v>
      </c>
      <c r="T48" s="85"/>
    </row>
    <row r="49" spans="1:30">
      <c r="A49" s="360"/>
      <c r="C49" s="65"/>
      <c r="D49" s="64"/>
      <c r="E49" s="64"/>
      <c r="F49" s="64"/>
      <c r="G49" s="64"/>
      <c r="H49" s="64"/>
      <c r="I49" s="64"/>
      <c r="J49" s="64"/>
      <c r="K49" s="64"/>
      <c r="L49" s="730" t="s">
        <v>254</v>
      </c>
      <c r="M49" s="62"/>
      <c r="N49" s="63"/>
      <c r="O49" s="429"/>
      <c r="P49" s="63"/>
      <c r="R49"/>
      <c r="T49" s="225"/>
    </row>
    <row r="50" spans="1:30">
      <c r="A50" s="360"/>
      <c r="C50" s="65"/>
      <c r="D50" s="64"/>
      <c r="E50" s="64"/>
      <c r="F50" s="64"/>
      <c r="G50" s="64"/>
      <c r="H50" s="64"/>
      <c r="I50" s="64"/>
      <c r="J50" s="64"/>
      <c r="K50" s="64"/>
      <c r="L50" s="64"/>
      <c r="M50" s="62"/>
      <c r="N50" s="63"/>
      <c r="O50" s="429"/>
      <c r="P50" s="63"/>
      <c r="R50"/>
      <c r="T50" s="225"/>
    </row>
    <row r="51" spans="1:30" s="118" customFormat="1" ht="30.75" customHeight="1">
      <c r="A51" s="368"/>
      <c r="C51" s="79"/>
      <c r="D51" s="801" t="s">
        <v>255</v>
      </c>
      <c r="E51" s="801"/>
      <c r="F51" s="801"/>
      <c r="G51" s="801"/>
      <c r="H51" s="801"/>
      <c r="I51" s="801"/>
      <c r="J51" s="801"/>
      <c r="K51" s="538"/>
      <c r="L51" s="9"/>
      <c r="M51" s="316"/>
      <c r="N51" s="125"/>
      <c r="O51" s="369"/>
      <c r="P51" s="125"/>
      <c r="Q51" s="125"/>
      <c r="R51" s="125"/>
      <c r="S51" s="82" t="s">
        <v>36</v>
      </c>
      <c r="W51" s="125"/>
      <c r="X51" s="125"/>
      <c r="Y51" s="125"/>
      <c r="Z51" s="125"/>
    </row>
    <row r="52" spans="1:30" ht="6.95" customHeight="1">
      <c r="A52" s="360"/>
      <c r="C52" s="65"/>
      <c r="D52" s="722"/>
      <c r="E52" s="722"/>
      <c r="F52" s="722"/>
      <c r="G52" s="722"/>
      <c r="H52" s="722"/>
      <c r="I52" s="722"/>
      <c r="J52" s="722"/>
      <c r="K52" s="217"/>
      <c r="L52" s="217"/>
      <c r="M52" s="317"/>
      <c r="N52" s="12"/>
      <c r="O52" s="363"/>
      <c r="P52" s="12"/>
      <c r="Q52" s="12"/>
      <c r="R52" s="12"/>
      <c r="S52" s="47" t="s">
        <v>39</v>
      </c>
      <c r="W52" s="12"/>
      <c r="X52" s="12"/>
      <c r="Y52" s="12"/>
      <c r="Z52" s="12"/>
      <c r="AA52"/>
      <c r="AB52"/>
      <c r="AC52"/>
      <c r="AD52"/>
    </row>
    <row r="53" spans="1:30" s="118" customFormat="1" ht="20.100000000000001" customHeight="1">
      <c r="A53" s="368"/>
      <c r="C53" s="79"/>
      <c r="D53" s="851" t="s">
        <v>256</v>
      </c>
      <c r="E53" s="851"/>
      <c r="F53" s="851"/>
      <c r="G53" s="851"/>
      <c r="H53" s="851"/>
      <c r="I53" s="851"/>
      <c r="J53" s="851"/>
      <c r="K53" s="214"/>
      <c r="L53" s="214"/>
      <c r="M53" s="316"/>
      <c r="N53" s="125"/>
      <c r="O53" s="431"/>
      <c r="P53" s="125"/>
      <c r="Q53" s="125"/>
      <c r="R53" s="125"/>
      <c r="S53" s="216"/>
      <c r="W53" s="125"/>
      <c r="X53" s="125"/>
      <c r="Y53" s="125"/>
      <c r="Z53" s="125"/>
    </row>
    <row r="54" spans="1:30" ht="50.1" customHeight="1">
      <c r="A54" s="360"/>
      <c r="C54" s="65"/>
      <c r="D54" s="775"/>
      <c r="E54" s="776"/>
      <c r="F54" s="776"/>
      <c r="G54" s="776"/>
      <c r="H54" s="776"/>
      <c r="I54" s="776"/>
      <c r="J54" s="776"/>
      <c r="K54" s="776"/>
      <c r="L54" s="777"/>
      <c r="M54" s="619"/>
      <c r="O54" s="363"/>
      <c r="Q54"/>
      <c r="R54"/>
      <c r="W54" s="12"/>
      <c r="X54" s="12"/>
      <c r="Y54" s="12"/>
      <c r="Z54" s="12"/>
      <c r="AA54"/>
      <c r="AB54"/>
      <c r="AC54"/>
      <c r="AD54"/>
    </row>
    <row r="55" spans="1:30" ht="9.9499999999999993" customHeight="1">
      <c r="A55" s="360"/>
      <c r="C55" s="74"/>
      <c r="D55" s="427"/>
      <c r="E55" s="427"/>
      <c r="F55" s="427"/>
      <c r="G55" s="427"/>
      <c r="H55" s="427"/>
      <c r="I55" s="427"/>
      <c r="J55" s="427"/>
      <c r="K55" s="427"/>
      <c r="L55" s="427"/>
      <c r="M55" s="620"/>
      <c r="O55" s="363"/>
      <c r="Q55"/>
      <c r="R55"/>
      <c r="W55" s="12"/>
      <c r="X55" s="12"/>
      <c r="Y55" s="12"/>
      <c r="Z55" s="12"/>
      <c r="AA55"/>
      <c r="AB55"/>
      <c r="AC55"/>
      <c r="AD55"/>
    </row>
    <row r="56" spans="1:30" ht="15.75" thickBot="1">
      <c r="A56" s="370"/>
      <c r="B56" s="371"/>
      <c r="C56" s="371"/>
      <c r="D56" s="371"/>
      <c r="E56" s="487"/>
      <c r="F56" s="426"/>
      <c r="G56" s="426"/>
      <c r="H56" s="426"/>
      <c r="I56" s="426"/>
      <c r="J56" s="426"/>
      <c r="K56" s="426"/>
      <c r="L56" s="426"/>
      <c r="M56" s="426"/>
      <c r="N56" s="426"/>
      <c r="O56" s="621"/>
      <c r="P56" s="64"/>
      <c r="R56"/>
      <c r="T56" s="162"/>
    </row>
    <row r="174" ht="15" customHeight="1"/>
    <row r="175" ht="15" customHeight="1"/>
    <row r="176" ht="15" customHeight="1"/>
    <row r="177" ht="15" customHeight="1"/>
    <row r="178" ht="15" customHeight="1"/>
    <row r="179" ht="15" customHeight="1"/>
    <row r="180" ht="15" customHeight="1"/>
    <row r="181" ht="15" customHeight="1"/>
    <row r="182" ht="15" customHeight="1"/>
    <row r="183" ht="15" customHeight="1"/>
    <row r="184" ht="15" customHeight="1"/>
    <row r="185" ht="15" customHeight="1"/>
    <row r="186" ht="15" customHeight="1"/>
    <row r="187" ht="15" customHeight="1"/>
    <row r="188" ht="15" customHeight="1"/>
    <row r="189" ht="15" customHeight="1"/>
    <row r="190" ht="15" customHeight="1"/>
    <row r="191" ht="15" customHeight="1"/>
    <row r="192" ht="15" customHeight="1"/>
    <row r="320" spans="1:55" s="8" customFormat="1">
      <c r="A320"/>
      <c r="B320"/>
      <c r="C320"/>
      <c r="D320"/>
      <c r="E320"/>
      <c r="F320"/>
      <c r="G320"/>
      <c r="H320"/>
      <c r="I320"/>
      <c r="J320"/>
      <c r="K320"/>
      <c r="L320"/>
      <c r="M320"/>
      <c r="N320"/>
      <c r="O320"/>
      <c r="P320"/>
      <c r="R320" s="47"/>
      <c r="S320"/>
      <c r="T320"/>
      <c r="U320"/>
      <c r="V320"/>
      <c r="W320"/>
      <c r="X320"/>
      <c r="Y320"/>
      <c r="Z320"/>
      <c r="AA320" s="12"/>
      <c r="AB320" s="12"/>
      <c r="AC320" s="12"/>
      <c r="AD320" s="12"/>
      <c r="AE320"/>
      <c r="AF320"/>
      <c r="AG320"/>
      <c r="AH320"/>
      <c r="AI320"/>
      <c r="AJ320"/>
      <c r="AK320"/>
      <c r="AL320"/>
      <c r="AM320"/>
      <c r="AN320"/>
      <c r="AO320"/>
      <c r="AP320"/>
      <c r="AQ320"/>
      <c r="AR320"/>
      <c r="AS320"/>
      <c r="AT320"/>
      <c r="AU320"/>
      <c r="AV320"/>
      <c r="AW320"/>
      <c r="AX320"/>
      <c r="AY320"/>
      <c r="AZ320"/>
      <c r="BA320"/>
      <c r="BB320"/>
      <c r="BC320"/>
    </row>
    <row r="321" spans="1:55" s="8" customFormat="1">
      <c r="A321"/>
      <c r="B321"/>
      <c r="C321"/>
      <c r="D321"/>
      <c r="E321"/>
      <c r="F321"/>
      <c r="G321"/>
      <c r="H321"/>
      <c r="I321"/>
      <c r="J321"/>
      <c r="K321"/>
      <c r="L321"/>
      <c r="M321"/>
      <c r="N321"/>
      <c r="O321"/>
      <c r="P321"/>
      <c r="R321" s="47"/>
      <c r="S321"/>
      <c r="T321"/>
      <c r="U321"/>
      <c r="V321"/>
      <c r="W321"/>
      <c r="X321"/>
      <c r="Y321"/>
      <c r="Z321"/>
      <c r="AA321" s="12"/>
      <c r="AB321" s="12"/>
      <c r="AC321" s="12"/>
      <c r="AD321" s="12"/>
      <c r="AE321"/>
      <c r="AF321"/>
      <c r="AG321"/>
      <c r="AH321"/>
      <c r="AI321"/>
      <c r="AJ321"/>
      <c r="AK321"/>
      <c r="AL321"/>
      <c r="AM321"/>
      <c r="AN321"/>
      <c r="AO321"/>
      <c r="AP321"/>
      <c r="AQ321"/>
      <c r="AR321"/>
      <c r="AS321"/>
      <c r="AT321"/>
      <c r="AU321"/>
      <c r="AV321"/>
      <c r="AW321"/>
      <c r="AX321"/>
      <c r="AY321"/>
      <c r="AZ321"/>
      <c r="BA321"/>
      <c r="BB321"/>
      <c r="BC321"/>
    </row>
    <row r="322" spans="1:55" s="8" customFormat="1">
      <c r="A322"/>
      <c r="B322"/>
      <c r="C322"/>
      <c r="D322"/>
      <c r="E322"/>
      <c r="F322"/>
      <c r="G322"/>
      <c r="H322"/>
      <c r="I322"/>
      <c r="J322"/>
      <c r="K322"/>
      <c r="L322"/>
      <c r="M322"/>
      <c r="N322"/>
      <c r="O322"/>
      <c r="P322"/>
      <c r="R322" s="47"/>
      <c r="S322"/>
      <c r="T322"/>
      <c r="U322"/>
      <c r="V322"/>
      <c r="W322"/>
      <c r="X322"/>
      <c r="Y322"/>
      <c r="Z322"/>
      <c r="AA322" s="12"/>
      <c r="AB322" s="12"/>
      <c r="AC322" s="12"/>
      <c r="AD322" s="12"/>
      <c r="AE322"/>
      <c r="AF322"/>
      <c r="AG322"/>
      <c r="AH322"/>
      <c r="AI322"/>
      <c r="AJ322"/>
      <c r="AK322"/>
      <c r="AL322"/>
      <c r="AM322"/>
      <c r="AN322"/>
      <c r="AO322"/>
      <c r="AP322"/>
      <c r="AQ322"/>
      <c r="AR322"/>
      <c r="AS322"/>
      <c r="AT322"/>
      <c r="AU322"/>
      <c r="AV322"/>
      <c r="AW322"/>
      <c r="AX322"/>
      <c r="AY322"/>
      <c r="AZ322"/>
      <c r="BA322"/>
      <c r="BB322"/>
      <c r="BC322"/>
    </row>
    <row r="323" spans="1:55" s="8" customFormat="1">
      <c r="A323"/>
      <c r="B323"/>
      <c r="C323"/>
      <c r="D323"/>
      <c r="E323"/>
      <c r="F323"/>
      <c r="G323"/>
      <c r="H323"/>
      <c r="I323"/>
      <c r="J323"/>
      <c r="K323"/>
      <c r="L323"/>
      <c r="M323"/>
      <c r="N323"/>
      <c r="O323"/>
      <c r="P323"/>
      <c r="R323" s="47"/>
      <c r="S323"/>
      <c r="T323"/>
      <c r="U323"/>
      <c r="V323"/>
      <c r="W323"/>
      <c r="X323"/>
      <c r="Y323"/>
      <c r="Z323"/>
      <c r="AA323" s="12"/>
      <c r="AB323" s="12"/>
      <c r="AC323" s="12"/>
      <c r="AD323" s="12"/>
      <c r="AE323"/>
      <c r="AF323"/>
      <c r="AG323"/>
      <c r="AH323"/>
      <c r="AI323"/>
      <c r="AJ323"/>
      <c r="AK323"/>
      <c r="AL323"/>
      <c r="AM323"/>
      <c r="AN323"/>
      <c r="AO323"/>
      <c r="AP323"/>
      <c r="AQ323"/>
      <c r="AR323"/>
      <c r="AS323"/>
      <c r="AT323"/>
      <c r="AU323"/>
      <c r="AV323"/>
      <c r="AW323"/>
      <c r="AX323"/>
      <c r="AY323"/>
      <c r="AZ323"/>
      <c r="BA323"/>
      <c r="BB323"/>
      <c r="BC323"/>
    </row>
    <row r="324" spans="1:55" s="8" customFormat="1">
      <c r="A324"/>
      <c r="B324"/>
      <c r="C324"/>
      <c r="D324"/>
      <c r="E324"/>
      <c r="F324"/>
      <c r="G324"/>
      <c r="H324"/>
      <c r="I324"/>
      <c r="J324"/>
      <c r="K324"/>
      <c r="L324"/>
      <c r="M324"/>
      <c r="N324"/>
      <c r="O324"/>
      <c r="P324"/>
      <c r="R324" s="47"/>
      <c r="S324"/>
      <c r="T324"/>
      <c r="U324"/>
      <c r="V324"/>
      <c r="W324"/>
      <c r="X324"/>
      <c r="Y324"/>
      <c r="Z324"/>
      <c r="AA324" s="12"/>
      <c r="AB324" s="12"/>
      <c r="AC324" s="12"/>
      <c r="AD324" s="12"/>
      <c r="AE324"/>
      <c r="AF324"/>
      <c r="AG324"/>
      <c r="AH324"/>
      <c r="AI324"/>
      <c r="AJ324"/>
      <c r="AK324"/>
      <c r="AL324"/>
      <c r="AM324"/>
      <c r="AN324"/>
      <c r="AO324"/>
      <c r="AP324"/>
      <c r="AQ324"/>
      <c r="AR324"/>
      <c r="AS324"/>
      <c r="AT324"/>
      <c r="AU324"/>
      <c r="AV324"/>
      <c r="AW324"/>
      <c r="AX324"/>
      <c r="AY324"/>
      <c r="AZ324"/>
      <c r="BA324"/>
      <c r="BB324"/>
      <c r="BC324"/>
    </row>
    <row r="325" spans="1:55" s="8" customFormat="1">
      <c r="A325"/>
      <c r="B325"/>
      <c r="C325"/>
      <c r="D325"/>
      <c r="E325"/>
      <c r="F325"/>
      <c r="G325"/>
      <c r="H325"/>
      <c r="I325"/>
      <c r="J325"/>
      <c r="K325"/>
      <c r="L325"/>
      <c r="M325"/>
      <c r="N325"/>
      <c r="O325"/>
      <c r="P325"/>
      <c r="R325" s="47"/>
      <c r="S325"/>
      <c r="T325"/>
      <c r="U325"/>
      <c r="V325"/>
      <c r="W325"/>
      <c r="X325"/>
      <c r="Y325"/>
      <c r="Z325"/>
      <c r="AA325" s="12"/>
      <c r="AB325" s="12"/>
      <c r="AC325" s="12"/>
      <c r="AD325" s="12"/>
      <c r="AE325"/>
      <c r="AF325"/>
      <c r="AG325"/>
      <c r="AH325"/>
      <c r="AI325"/>
      <c r="AJ325"/>
      <c r="AK325"/>
      <c r="AL325"/>
      <c r="AM325"/>
      <c r="AN325"/>
      <c r="AO325"/>
      <c r="AP325"/>
      <c r="AQ325"/>
      <c r="AR325"/>
      <c r="AS325"/>
      <c r="AT325"/>
      <c r="AU325"/>
      <c r="AV325"/>
      <c r="AW325"/>
      <c r="AX325"/>
      <c r="AY325"/>
      <c r="AZ325"/>
      <c r="BA325"/>
      <c r="BB325"/>
      <c r="BC325"/>
    </row>
    <row r="326" spans="1:55" s="8" customFormat="1">
      <c r="A326"/>
      <c r="B326"/>
      <c r="C326"/>
      <c r="D326"/>
      <c r="E326"/>
      <c r="F326"/>
      <c r="G326"/>
      <c r="H326"/>
      <c r="I326"/>
      <c r="J326"/>
      <c r="K326"/>
      <c r="L326"/>
      <c r="M326"/>
      <c r="N326"/>
      <c r="O326"/>
      <c r="P326"/>
      <c r="R326" s="47"/>
      <c r="S326"/>
      <c r="T326"/>
      <c r="U326"/>
      <c r="V326"/>
      <c r="W326"/>
      <c r="X326"/>
      <c r="Y326"/>
      <c r="Z326"/>
      <c r="AA326" s="12"/>
      <c r="AB326" s="12"/>
      <c r="AC326" s="12"/>
      <c r="AD326" s="12"/>
      <c r="AE326"/>
      <c r="AF326"/>
      <c r="AG326"/>
      <c r="AH326"/>
      <c r="AI326"/>
      <c r="AJ326"/>
      <c r="AK326"/>
      <c r="AL326"/>
      <c r="AM326"/>
      <c r="AN326"/>
      <c r="AO326"/>
      <c r="AP326"/>
      <c r="AQ326"/>
      <c r="AR326"/>
      <c r="AS326"/>
      <c r="AT326"/>
      <c r="AU326"/>
      <c r="AV326"/>
      <c r="AW326"/>
      <c r="AX326"/>
      <c r="AY326"/>
      <c r="AZ326"/>
      <c r="BA326"/>
      <c r="BB326"/>
      <c r="BC326"/>
    </row>
    <row r="327" spans="1:55" s="8" customFormat="1">
      <c r="A327"/>
      <c r="B327"/>
      <c r="C327"/>
      <c r="D327"/>
      <c r="E327"/>
      <c r="F327"/>
      <c r="G327"/>
      <c r="H327"/>
      <c r="I327"/>
      <c r="J327"/>
      <c r="K327"/>
      <c r="L327"/>
      <c r="M327"/>
      <c r="N327"/>
      <c r="O327"/>
      <c r="P327"/>
      <c r="R327" s="47"/>
      <c r="S327"/>
      <c r="T327"/>
      <c r="U327"/>
      <c r="V327"/>
      <c r="W327"/>
      <c r="X327"/>
      <c r="Y327"/>
      <c r="Z327"/>
      <c r="AA327" s="12"/>
      <c r="AB327" s="12"/>
      <c r="AC327" s="12"/>
      <c r="AD327" s="12"/>
      <c r="AE327"/>
      <c r="AF327"/>
      <c r="AG327"/>
      <c r="AH327"/>
      <c r="AI327"/>
      <c r="AJ327"/>
      <c r="AK327"/>
      <c r="AL327"/>
      <c r="AM327"/>
      <c r="AN327"/>
      <c r="AO327"/>
      <c r="AP327"/>
      <c r="AQ327"/>
      <c r="AR327"/>
      <c r="AS327"/>
      <c r="AT327"/>
      <c r="AU327"/>
      <c r="AV327"/>
      <c r="AW327"/>
      <c r="AX327"/>
      <c r="AY327"/>
      <c r="AZ327"/>
      <c r="BA327"/>
      <c r="BB327"/>
      <c r="BC327"/>
    </row>
    <row r="328" spans="1:55" s="8" customFormat="1">
      <c r="A328"/>
      <c r="B328"/>
      <c r="C328"/>
      <c r="D328"/>
      <c r="E328"/>
      <c r="F328"/>
      <c r="G328"/>
      <c r="H328"/>
      <c r="I328"/>
      <c r="J328"/>
      <c r="K328"/>
      <c r="L328"/>
      <c r="M328"/>
      <c r="N328"/>
      <c r="O328"/>
      <c r="P328"/>
      <c r="R328" s="47"/>
      <c r="S328"/>
      <c r="T328"/>
      <c r="U328"/>
      <c r="V328"/>
      <c r="W328"/>
      <c r="X328"/>
      <c r="Y328"/>
      <c r="Z328"/>
      <c r="AA328" s="12"/>
      <c r="AB328" s="12"/>
      <c r="AC328" s="12"/>
      <c r="AD328" s="12"/>
      <c r="AE328"/>
      <c r="AF328"/>
      <c r="AG328"/>
      <c r="AH328"/>
      <c r="AI328"/>
      <c r="AJ328"/>
      <c r="AK328"/>
      <c r="AL328"/>
      <c r="AM328"/>
      <c r="AN328"/>
      <c r="AO328"/>
      <c r="AP328"/>
      <c r="AQ328"/>
      <c r="AR328"/>
      <c r="AS328"/>
      <c r="AT328"/>
      <c r="AU328"/>
      <c r="AV328"/>
      <c r="AW328"/>
      <c r="AX328"/>
      <c r="AY328"/>
      <c r="AZ328"/>
      <c r="BA328"/>
      <c r="BB328"/>
      <c r="BC328"/>
    </row>
    <row r="329" spans="1:55" s="8" customFormat="1">
      <c r="A329"/>
      <c r="B329"/>
      <c r="C329"/>
      <c r="D329"/>
      <c r="E329"/>
      <c r="F329"/>
      <c r="G329"/>
      <c r="H329"/>
      <c r="I329"/>
      <c r="J329"/>
      <c r="K329"/>
      <c r="L329"/>
      <c r="M329"/>
      <c r="N329"/>
      <c r="O329"/>
      <c r="P329"/>
      <c r="R329" s="47"/>
      <c r="S329"/>
      <c r="T329"/>
      <c r="U329"/>
      <c r="V329"/>
      <c r="W329"/>
      <c r="X329"/>
      <c r="Y329"/>
      <c r="Z329"/>
      <c r="AA329" s="12"/>
      <c r="AB329" s="12"/>
      <c r="AC329" s="12"/>
      <c r="AD329" s="12"/>
      <c r="AE329"/>
      <c r="AF329"/>
      <c r="AG329"/>
      <c r="AH329"/>
      <c r="AI329"/>
      <c r="AJ329"/>
      <c r="AK329"/>
      <c r="AL329"/>
      <c r="AM329"/>
      <c r="AN329"/>
      <c r="AO329"/>
      <c r="AP329"/>
      <c r="AQ329"/>
      <c r="AR329"/>
      <c r="AS329"/>
      <c r="AT329"/>
      <c r="AU329"/>
      <c r="AV329"/>
      <c r="AW329"/>
      <c r="AX329"/>
      <c r="AY329"/>
      <c r="AZ329"/>
      <c r="BA329"/>
      <c r="BB329"/>
      <c r="BC329"/>
    </row>
    <row r="330" spans="1:55" s="8" customFormat="1">
      <c r="A330"/>
      <c r="B330"/>
      <c r="C330"/>
      <c r="D330"/>
      <c r="E330"/>
      <c r="F330"/>
      <c r="G330"/>
      <c r="H330"/>
      <c r="I330"/>
      <c r="J330"/>
      <c r="K330"/>
      <c r="L330"/>
      <c r="M330"/>
      <c r="N330"/>
      <c r="O330"/>
      <c r="P330"/>
      <c r="R330" s="47"/>
      <c r="S330"/>
      <c r="T330"/>
      <c r="U330"/>
      <c r="V330"/>
      <c r="W330"/>
      <c r="X330"/>
      <c r="Y330"/>
      <c r="Z330"/>
      <c r="AA330" s="12"/>
      <c r="AB330" s="12"/>
      <c r="AC330" s="12"/>
      <c r="AD330" s="12"/>
      <c r="AE330"/>
      <c r="AF330"/>
      <c r="AG330"/>
      <c r="AH330"/>
      <c r="AI330"/>
      <c r="AJ330"/>
      <c r="AK330"/>
      <c r="AL330"/>
      <c r="AM330"/>
      <c r="AN330"/>
      <c r="AO330"/>
      <c r="AP330"/>
      <c r="AQ330"/>
      <c r="AR330"/>
      <c r="AS330"/>
      <c r="AT330"/>
      <c r="AU330"/>
      <c r="AV330"/>
      <c r="AW330"/>
      <c r="AX330"/>
      <c r="AY330"/>
      <c r="AZ330"/>
      <c r="BA330"/>
      <c r="BB330"/>
      <c r="BC330"/>
    </row>
    <row r="331" spans="1:55" s="8" customFormat="1">
      <c r="A331"/>
      <c r="B331"/>
      <c r="C331"/>
      <c r="D331"/>
      <c r="E331"/>
      <c r="F331"/>
      <c r="G331"/>
      <c r="H331"/>
      <c r="I331"/>
      <c r="J331"/>
      <c r="K331"/>
      <c r="L331"/>
      <c r="M331"/>
      <c r="N331"/>
      <c r="O331"/>
      <c r="P331"/>
      <c r="R331" s="47"/>
      <c r="S331"/>
      <c r="T331"/>
      <c r="U331"/>
      <c r="V331"/>
      <c r="W331"/>
      <c r="X331"/>
      <c r="Y331"/>
      <c r="Z331"/>
      <c r="AA331" s="12"/>
      <c r="AB331" s="12"/>
      <c r="AC331" s="12"/>
      <c r="AD331" s="12"/>
      <c r="AE331"/>
      <c r="AF331"/>
      <c r="AG331"/>
      <c r="AH331"/>
      <c r="AI331"/>
      <c r="AJ331"/>
      <c r="AK331"/>
      <c r="AL331"/>
      <c r="AM331"/>
      <c r="AN331"/>
      <c r="AO331"/>
      <c r="AP331"/>
      <c r="AQ331"/>
      <c r="AR331"/>
      <c r="AS331"/>
      <c r="AT331"/>
      <c r="AU331"/>
      <c r="AV331"/>
      <c r="AW331"/>
      <c r="AX331"/>
      <c r="AY331"/>
      <c r="AZ331"/>
      <c r="BA331"/>
      <c r="BB331"/>
      <c r="BC331"/>
    </row>
    <row r="332" spans="1:55" s="8" customFormat="1">
      <c r="A332"/>
      <c r="B332"/>
      <c r="C332"/>
      <c r="D332"/>
      <c r="E332"/>
      <c r="F332"/>
      <c r="G332"/>
      <c r="H332"/>
      <c r="I332"/>
      <c r="J332"/>
      <c r="K332"/>
      <c r="L332"/>
      <c r="M332"/>
      <c r="N332"/>
      <c r="O332"/>
      <c r="P332"/>
      <c r="R332" s="47"/>
      <c r="S332"/>
      <c r="T332"/>
      <c r="U332"/>
      <c r="V332"/>
      <c r="W332"/>
      <c r="X332"/>
      <c r="Y332"/>
      <c r="Z332"/>
      <c r="AA332" s="12"/>
      <c r="AB332" s="12"/>
      <c r="AC332" s="12"/>
      <c r="AD332" s="12"/>
      <c r="AE332"/>
      <c r="AF332"/>
      <c r="AG332"/>
      <c r="AH332"/>
      <c r="AI332"/>
      <c r="AJ332"/>
      <c r="AK332"/>
      <c r="AL332"/>
      <c r="AM332"/>
      <c r="AN332"/>
      <c r="AO332"/>
      <c r="AP332"/>
      <c r="AQ332"/>
      <c r="AR332"/>
      <c r="AS332"/>
      <c r="AT332"/>
      <c r="AU332"/>
      <c r="AV332"/>
      <c r="AW332"/>
      <c r="AX332"/>
      <c r="AY332"/>
      <c r="AZ332"/>
      <c r="BA332"/>
      <c r="BB332"/>
      <c r="BC332"/>
    </row>
    <row r="333" spans="1:55" s="8" customFormat="1">
      <c r="A333"/>
      <c r="B333"/>
      <c r="C333"/>
      <c r="D333"/>
      <c r="E333"/>
      <c r="F333"/>
      <c r="G333"/>
      <c r="H333"/>
      <c r="I333"/>
      <c r="J333"/>
      <c r="K333"/>
      <c r="L333"/>
      <c r="M333"/>
      <c r="N333"/>
      <c r="O333"/>
      <c r="P333"/>
      <c r="R333" s="47"/>
      <c r="S333"/>
      <c r="T333"/>
      <c r="U333"/>
      <c r="V333"/>
      <c r="W333"/>
      <c r="X333"/>
      <c r="Y333"/>
      <c r="Z333"/>
      <c r="AA333" s="12"/>
      <c r="AB333" s="12"/>
      <c r="AC333" s="12"/>
      <c r="AD333" s="12"/>
      <c r="AE333"/>
      <c r="AF333"/>
      <c r="AG333"/>
      <c r="AH333"/>
      <c r="AI333"/>
      <c r="AJ333"/>
      <c r="AK333"/>
      <c r="AL333"/>
      <c r="AM333"/>
      <c r="AN333"/>
      <c r="AO333"/>
      <c r="AP333"/>
      <c r="AQ333"/>
      <c r="AR333"/>
      <c r="AS333"/>
      <c r="AT333"/>
      <c r="AU333"/>
      <c r="AV333"/>
      <c r="AW333"/>
      <c r="AX333"/>
      <c r="AY333"/>
      <c r="AZ333"/>
      <c r="BA333"/>
      <c r="BB333"/>
      <c r="BC333"/>
    </row>
    <row r="334" spans="1:55" s="8" customFormat="1">
      <c r="A334"/>
      <c r="B334"/>
      <c r="C334"/>
      <c r="D334"/>
      <c r="E334"/>
      <c r="F334"/>
      <c r="G334"/>
      <c r="H334"/>
      <c r="I334"/>
      <c r="J334"/>
      <c r="K334"/>
      <c r="L334"/>
      <c r="M334"/>
      <c r="N334"/>
      <c r="O334"/>
      <c r="P334"/>
      <c r="R334" s="47"/>
      <c r="S334"/>
      <c r="T334"/>
      <c r="U334"/>
      <c r="V334"/>
      <c r="W334"/>
      <c r="X334"/>
      <c r="Y334"/>
      <c r="Z334"/>
      <c r="AA334" s="12"/>
      <c r="AB334" s="12"/>
      <c r="AC334" s="12"/>
      <c r="AD334" s="12"/>
      <c r="AE334"/>
      <c r="AF334"/>
      <c r="AG334"/>
      <c r="AH334"/>
      <c r="AI334"/>
      <c r="AJ334"/>
      <c r="AK334"/>
      <c r="AL334"/>
      <c r="AM334"/>
      <c r="AN334"/>
      <c r="AO334"/>
      <c r="AP334"/>
      <c r="AQ334"/>
      <c r="AR334"/>
      <c r="AS334"/>
      <c r="AT334"/>
      <c r="AU334"/>
      <c r="AV334"/>
      <c r="AW334"/>
      <c r="AX334"/>
      <c r="AY334"/>
      <c r="AZ334"/>
      <c r="BA334"/>
      <c r="BB334"/>
      <c r="BC334"/>
    </row>
    <row r="335" spans="1:55" s="8" customFormat="1">
      <c r="A335"/>
      <c r="B335"/>
      <c r="C335"/>
      <c r="D335"/>
      <c r="E335"/>
      <c r="F335"/>
      <c r="G335"/>
      <c r="H335"/>
      <c r="I335"/>
      <c r="J335"/>
      <c r="K335"/>
      <c r="L335"/>
      <c r="M335"/>
      <c r="N335"/>
      <c r="O335"/>
      <c r="P335"/>
      <c r="R335" s="47"/>
      <c r="S335"/>
      <c r="T335"/>
      <c r="U335"/>
      <c r="V335"/>
      <c r="W335"/>
      <c r="X335"/>
      <c r="Y335"/>
      <c r="Z335"/>
      <c r="AA335" s="12"/>
      <c r="AB335" s="12"/>
      <c r="AC335" s="12"/>
      <c r="AD335" s="12"/>
      <c r="AE335"/>
      <c r="AF335"/>
      <c r="AG335"/>
      <c r="AH335"/>
      <c r="AI335"/>
      <c r="AJ335"/>
      <c r="AK335"/>
      <c r="AL335"/>
      <c r="AM335"/>
      <c r="AN335"/>
      <c r="AO335"/>
      <c r="AP335"/>
      <c r="AQ335"/>
      <c r="AR335"/>
      <c r="AS335"/>
      <c r="AT335"/>
      <c r="AU335"/>
      <c r="AV335"/>
      <c r="AW335"/>
      <c r="AX335"/>
      <c r="AY335"/>
      <c r="AZ335"/>
      <c r="BA335"/>
      <c r="BB335"/>
      <c r="BC335"/>
    </row>
    <row r="336" spans="1:55" s="8" customFormat="1">
      <c r="A336"/>
      <c r="B336"/>
      <c r="C336"/>
      <c r="D336"/>
      <c r="E336"/>
      <c r="F336"/>
      <c r="G336"/>
      <c r="H336"/>
      <c r="I336"/>
      <c r="J336"/>
      <c r="K336"/>
      <c r="L336"/>
      <c r="M336"/>
      <c r="N336"/>
      <c r="O336"/>
      <c r="P336"/>
      <c r="R336" s="47"/>
      <c r="S336"/>
      <c r="T336"/>
      <c r="U336"/>
      <c r="V336"/>
      <c r="W336"/>
      <c r="X336"/>
      <c r="Y336"/>
      <c r="Z336"/>
      <c r="AA336" s="12"/>
      <c r="AB336" s="12"/>
      <c r="AC336" s="12"/>
      <c r="AD336" s="12"/>
      <c r="AE336"/>
      <c r="AF336"/>
      <c r="AG336"/>
      <c r="AH336"/>
      <c r="AI336"/>
      <c r="AJ336"/>
      <c r="AK336"/>
      <c r="AL336"/>
      <c r="AM336"/>
      <c r="AN336"/>
      <c r="AO336"/>
      <c r="AP336"/>
      <c r="AQ336"/>
      <c r="AR336"/>
      <c r="AS336"/>
      <c r="AT336"/>
      <c r="AU336"/>
      <c r="AV336"/>
      <c r="AW336"/>
      <c r="AX336"/>
      <c r="AY336"/>
      <c r="AZ336"/>
      <c r="BA336"/>
      <c r="BB336"/>
      <c r="BC336"/>
    </row>
    <row r="337" spans="1:55" s="8" customFormat="1">
      <c r="A337"/>
      <c r="B337"/>
      <c r="C337"/>
      <c r="D337"/>
      <c r="E337"/>
      <c r="F337"/>
      <c r="G337"/>
      <c r="H337"/>
      <c r="I337"/>
      <c r="J337"/>
      <c r="K337"/>
      <c r="L337"/>
      <c r="M337"/>
      <c r="N337"/>
      <c r="O337"/>
      <c r="P337"/>
      <c r="R337" s="47"/>
      <c r="S337"/>
      <c r="T337"/>
      <c r="U337"/>
      <c r="V337"/>
      <c r="W337"/>
      <c r="X337"/>
      <c r="Y337"/>
      <c r="Z337"/>
      <c r="AA337" s="12"/>
      <c r="AB337" s="12"/>
      <c r="AC337" s="12"/>
      <c r="AD337" s="12"/>
      <c r="AE337"/>
      <c r="AF337"/>
      <c r="AG337"/>
      <c r="AH337"/>
      <c r="AI337"/>
      <c r="AJ337"/>
      <c r="AK337"/>
      <c r="AL337"/>
      <c r="AM337"/>
      <c r="AN337"/>
      <c r="AO337"/>
      <c r="AP337"/>
      <c r="AQ337"/>
      <c r="AR337"/>
      <c r="AS337"/>
      <c r="AT337"/>
      <c r="AU337"/>
      <c r="AV337"/>
      <c r="AW337"/>
      <c r="AX337"/>
      <c r="AY337"/>
      <c r="AZ337"/>
      <c r="BA337"/>
      <c r="BB337"/>
      <c r="BC337"/>
    </row>
    <row r="338" spans="1:55" s="8" customFormat="1">
      <c r="A338"/>
      <c r="B338"/>
      <c r="C338"/>
      <c r="D338"/>
      <c r="E338"/>
      <c r="F338"/>
      <c r="G338"/>
      <c r="H338"/>
      <c r="I338"/>
      <c r="J338"/>
      <c r="K338"/>
      <c r="L338"/>
      <c r="M338"/>
      <c r="N338"/>
      <c r="O338"/>
      <c r="P338"/>
      <c r="R338" s="47"/>
      <c r="S338"/>
      <c r="T338"/>
      <c r="U338"/>
      <c r="V338"/>
      <c r="W338"/>
      <c r="X338"/>
      <c r="Y338"/>
      <c r="Z338"/>
      <c r="AA338" s="12"/>
      <c r="AB338" s="12"/>
      <c r="AC338" s="12"/>
      <c r="AD338" s="12"/>
      <c r="AE338"/>
      <c r="AF338"/>
      <c r="AG338"/>
      <c r="AH338"/>
      <c r="AI338"/>
      <c r="AJ338"/>
      <c r="AK338"/>
      <c r="AL338"/>
      <c r="AM338"/>
      <c r="AN338"/>
      <c r="AO338"/>
      <c r="AP338"/>
      <c r="AQ338"/>
      <c r="AR338"/>
      <c r="AS338"/>
      <c r="AT338"/>
      <c r="AU338"/>
      <c r="AV338"/>
      <c r="AW338"/>
      <c r="AX338"/>
      <c r="AY338"/>
      <c r="AZ338"/>
      <c r="BA338"/>
      <c r="BB338"/>
      <c r="BC338"/>
    </row>
    <row r="339" spans="1:55" s="8" customFormat="1">
      <c r="A339"/>
      <c r="B339"/>
      <c r="C339"/>
      <c r="D339"/>
      <c r="E339"/>
      <c r="F339"/>
      <c r="G339"/>
      <c r="H339"/>
      <c r="I339"/>
      <c r="J339"/>
      <c r="K339"/>
      <c r="L339"/>
      <c r="M339"/>
      <c r="N339"/>
      <c r="O339"/>
      <c r="P339"/>
      <c r="R339" s="47"/>
      <c r="S339"/>
      <c r="T339"/>
      <c r="U339"/>
      <c r="V339"/>
      <c r="W339"/>
      <c r="X339"/>
      <c r="Y339"/>
      <c r="Z339"/>
      <c r="AA339" s="12"/>
      <c r="AB339" s="12"/>
      <c r="AC339" s="12"/>
      <c r="AD339" s="12"/>
      <c r="AE339"/>
      <c r="AF339"/>
      <c r="AG339"/>
      <c r="AH339"/>
      <c r="AI339"/>
      <c r="AJ339"/>
      <c r="AK339"/>
      <c r="AL339"/>
      <c r="AM339"/>
      <c r="AN339"/>
      <c r="AO339"/>
      <c r="AP339"/>
      <c r="AQ339"/>
      <c r="AR339"/>
      <c r="AS339"/>
      <c r="AT339"/>
      <c r="AU339"/>
      <c r="AV339"/>
      <c r="AW339"/>
      <c r="AX339"/>
      <c r="AY339"/>
      <c r="AZ339"/>
      <c r="BA339"/>
      <c r="BB339"/>
      <c r="BC339"/>
    </row>
    <row r="340" spans="1:55" s="8" customFormat="1">
      <c r="A340"/>
      <c r="B340"/>
      <c r="C340"/>
      <c r="D340"/>
      <c r="E340"/>
      <c r="F340"/>
      <c r="G340"/>
      <c r="H340"/>
      <c r="I340"/>
      <c r="J340"/>
      <c r="K340"/>
      <c r="L340"/>
      <c r="M340"/>
      <c r="N340"/>
      <c r="O340"/>
      <c r="P340"/>
      <c r="R340" s="47"/>
      <c r="S340"/>
      <c r="T340"/>
      <c r="U340"/>
      <c r="V340"/>
      <c r="W340"/>
      <c r="X340"/>
      <c r="Y340"/>
      <c r="Z340"/>
      <c r="AA340" s="12"/>
      <c r="AB340" s="12"/>
      <c r="AC340" s="12"/>
      <c r="AD340" s="12"/>
      <c r="AE340"/>
      <c r="AF340"/>
      <c r="AG340"/>
      <c r="AH340"/>
      <c r="AI340"/>
      <c r="AJ340"/>
      <c r="AK340"/>
      <c r="AL340"/>
      <c r="AM340"/>
      <c r="AN340"/>
      <c r="AO340"/>
      <c r="AP340"/>
      <c r="AQ340"/>
      <c r="AR340"/>
      <c r="AS340"/>
      <c r="AT340"/>
      <c r="AU340"/>
      <c r="AV340"/>
      <c r="AW340"/>
      <c r="AX340"/>
      <c r="AY340"/>
      <c r="AZ340"/>
      <c r="BA340"/>
      <c r="BB340"/>
      <c r="BC340"/>
    </row>
    <row r="341" spans="1:55" s="8" customFormat="1">
      <c r="A341"/>
      <c r="B341"/>
      <c r="C341"/>
      <c r="D341"/>
      <c r="E341"/>
      <c r="F341"/>
      <c r="G341"/>
      <c r="H341"/>
      <c r="I341"/>
      <c r="J341"/>
      <c r="K341"/>
      <c r="L341"/>
      <c r="M341"/>
      <c r="N341"/>
      <c r="O341"/>
      <c r="P341"/>
      <c r="R341" s="47"/>
      <c r="S341"/>
      <c r="T341"/>
      <c r="U341"/>
      <c r="V341"/>
      <c r="W341"/>
      <c r="X341"/>
      <c r="Y341"/>
      <c r="Z341"/>
      <c r="AA341" s="12"/>
      <c r="AB341" s="12"/>
      <c r="AC341" s="12"/>
      <c r="AD341" s="12"/>
      <c r="AE341"/>
      <c r="AF341"/>
      <c r="AG341"/>
      <c r="AH341"/>
      <c r="AI341"/>
      <c r="AJ341"/>
      <c r="AK341"/>
      <c r="AL341"/>
      <c r="AM341"/>
      <c r="AN341"/>
      <c r="AO341"/>
      <c r="AP341"/>
      <c r="AQ341"/>
      <c r="AR341"/>
      <c r="AS341"/>
      <c r="AT341"/>
      <c r="AU341"/>
      <c r="AV341"/>
      <c r="AW341"/>
      <c r="AX341"/>
      <c r="AY341"/>
      <c r="AZ341"/>
      <c r="BA341"/>
      <c r="BB341"/>
      <c r="BC341"/>
    </row>
    <row r="342" spans="1:55" s="8" customFormat="1">
      <c r="A342"/>
      <c r="B342"/>
      <c r="C342"/>
      <c r="D342"/>
      <c r="E342"/>
      <c r="F342"/>
      <c r="G342"/>
      <c r="H342"/>
      <c r="I342"/>
      <c r="J342"/>
      <c r="K342"/>
      <c r="L342"/>
      <c r="M342"/>
      <c r="N342"/>
      <c r="O342"/>
      <c r="P342"/>
      <c r="R342" s="47"/>
      <c r="S342"/>
      <c r="T342"/>
      <c r="U342"/>
      <c r="V342"/>
      <c r="W342"/>
      <c r="X342"/>
      <c r="Y342"/>
      <c r="Z342"/>
      <c r="AA342" s="12"/>
      <c r="AB342" s="12"/>
      <c r="AC342" s="12"/>
      <c r="AD342" s="12"/>
      <c r="AE342"/>
      <c r="AF342"/>
      <c r="AG342"/>
      <c r="AH342"/>
      <c r="AI342"/>
      <c r="AJ342"/>
      <c r="AK342"/>
      <c r="AL342"/>
      <c r="AM342"/>
      <c r="AN342"/>
      <c r="AO342"/>
      <c r="AP342"/>
      <c r="AQ342"/>
      <c r="AR342"/>
      <c r="AS342"/>
      <c r="AT342"/>
      <c r="AU342"/>
      <c r="AV342"/>
      <c r="AW342"/>
      <c r="AX342"/>
      <c r="AY342"/>
      <c r="AZ342"/>
      <c r="BA342"/>
      <c r="BB342"/>
      <c r="BC342"/>
    </row>
    <row r="343" spans="1:55" s="8" customFormat="1">
      <c r="A343"/>
      <c r="B343"/>
      <c r="C343"/>
      <c r="D343"/>
      <c r="E343"/>
      <c r="F343"/>
      <c r="G343"/>
      <c r="H343"/>
      <c r="I343"/>
      <c r="J343"/>
      <c r="K343"/>
      <c r="L343"/>
      <c r="M343"/>
      <c r="N343"/>
      <c r="O343"/>
      <c r="P343"/>
      <c r="R343" s="47"/>
      <c r="S343"/>
      <c r="T343"/>
      <c r="U343"/>
      <c r="V343"/>
      <c r="W343"/>
      <c r="X343"/>
      <c r="Y343"/>
      <c r="Z343"/>
      <c r="AA343" s="12"/>
      <c r="AB343" s="12"/>
      <c r="AC343" s="12"/>
      <c r="AD343" s="12"/>
      <c r="AE343"/>
      <c r="AF343"/>
      <c r="AG343"/>
      <c r="AH343"/>
      <c r="AI343"/>
      <c r="AJ343"/>
      <c r="AK343"/>
      <c r="AL343"/>
      <c r="AM343"/>
      <c r="AN343"/>
      <c r="AO343"/>
      <c r="AP343"/>
      <c r="AQ343"/>
      <c r="AR343"/>
      <c r="AS343"/>
      <c r="AT343"/>
      <c r="AU343"/>
      <c r="AV343"/>
      <c r="AW343"/>
      <c r="AX343"/>
      <c r="AY343"/>
      <c r="AZ343"/>
      <c r="BA343"/>
      <c r="BB343"/>
      <c r="BC343"/>
    </row>
    <row r="344" spans="1:55" s="8" customFormat="1">
      <c r="A344"/>
      <c r="B344"/>
      <c r="C344"/>
      <c r="D344"/>
      <c r="E344"/>
      <c r="F344"/>
      <c r="G344"/>
      <c r="H344"/>
      <c r="I344"/>
      <c r="J344"/>
      <c r="K344"/>
      <c r="L344"/>
      <c r="M344"/>
      <c r="N344"/>
      <c r="O344"/>
      <c r="P344"/>
      <c r="R344" s="47"/>
      <c r="S344"/>
      <c r="T344"/>
      <c r="U344"/>
      <c r="V344"/>
      <c r="W344"/>
      <c r="X344"/>
      <c r="Y344"/>
      <c r="Z344"/>
      <c r="AA344" s="12"/>
      <c r="AB344" s="12"/>
      <c r="AC344" s="12"/>
      <c r="AD344" s="12"/>
      <c r="AE344"/>
      <c r="AF344"/>
      <c r="AG344"/>
      <c r="AH344"/>
      <c r="AI344"/>
      <c r="AJ344"/>
      <c r="AK344"/>
      <c r="AL344"/>
      <c r="AM344"/>
      <c r="AN344"/>
      <c r="AO344"/>
      <c r="AP344"/>
      <c r="AQ344"/>
      <c r="AR344"/>
      <c r="AS344"/>
      <c r="AT344"/>
      <c r="AU344"/>
      <c r="AV344"/>
      <c r="AW344"/>
      <c r="AX344"/>
      <c r="AY344"/>
      <c r="AZ344"/>
      <c r="BA344"/>
      <c r="BB344"/>
      <c r="BC344"/>
    </row>
    <row r="345" spans="1:55" s="8" customFormat="1">
      <c r="A345"/>
      <c r="B345"/>
      <c r="C345"/>
      <c r="D345"/>
      <c r="E345"/>
      <c r="F345"/>
      <c r="G345"/>
      <c r="H345"/>
      <c r="I345"/>
      <c r="J345"/>
      <c r="K345"/>
      <c r="L345"/>
      <c r="M345"/>
      <c r="N345"/>
      <c r="O345"/>
      <c r="P345"/>
      <c r="R345" s="47"/>
      <c r="S345"/>
      <c r="T345"/>
      <c r="U345"/>
      <c r="V345"/>
      <c r="W345"/>
      <c r="X345"/>
      <c r="Y345"/>
      <c r="Z345"/>
      <c r="AA345" s="12"/>
      <c r="AB345" s="12"/>
      <c r="AC345" s="12"/>
      <c r="AD345" s="12"/>
      <c r="AE345"/>
      <c r="AF345"/>
      <c r="AG345"/>
      <c r="AH345"/>
      <c r="AI345"/>
      <c r="AJ345"/>
      <c r="AK345"/>
      <c r="AL345"/>
      <c r="AM345"/>
      <c r="AN345"/>
      <c r="AO345"/>
      <c r="AP345"/>
      <c r="AQ345"/>
      <c r="AR345"/>
      <c r="AS345"/>
      <c r="AT345"/>
      <c r="AU345"/>
      <c r="AV345"/>
      <c r="AW345"/>
      <c r="AX345"/>
      <c r="AY345"/>
      <c r="AZ345"/>
      <c r="BA345"/>
      <c r="BB345"/>
      <c r="BC345"/>
    </row>
    <row r="346" spans="1:55" s="8" customFormat="1">
      <c r="A346"/>
      <c r="B346"/>
      <c r="C346"/>
      <c r="D346"/>
      <c r="E346"/>
      <c r="F346"/>
      <c r="G346"/>
      <c r="H346"/>
      <c r="I346"/>
      <c r="J346"/>
      <c r="K346"/>
      <c r="L346"/>
      <c r="M346"/>
      <c r="N346"/>
      <c r="O346"/>
      <c r="P346"/>
      <c r="R346" s="47"/>
      <c r="S346"/>
      <c r="T346"/>
      <c r="U346"/>
      <c r="V346"/>
      <c r="W346"/>
      <c r="X346"/>
      <c r="Y346"/>
      <c r="Z346"/>
      <c r="AA346" s="12"/>
      <c r="AB346" s="12"/>
      <c r="AC346" s="12"/>
      <c r="AD346" s="12"/>
      <c r="AE346"/>
      <c r="AF346"/>
      <c r="AG346"/>
      <c r="AH346"/>
      <c r="AI346"/>
      <c r="AJ346"/>
      <c r="AK346"/>
      <c r="AL346"/>
      <c r="AM346"/>
      <c r="AN346"/>
      <c r="AO346"/>
      <c r="AP346"/>
      <c r="AQ346"/>
      <c r="AR346"/>
      <c r="AS346"/>
      <c r="AT346"/>
      <c r="AU346"/>
      <c r="AV346"/>
      <c r="AW346"/>
      <c r="AX346"/>
      <c r="AY346"/>
      <c r="AZ346"/>
      <c r="BA346"/>
      <c r="BB346"/>
      <c r="BC346"/>
    </row>
    <row r="347" spans="1:55" s="8" customFormat="1">
      <c r="A347"/>
      <c r="B347"/>
      <c r="C347"/>
      <c r="D347"/>
      <c r="E347"/>
      <c r="F347"/>
      <c r="G347"/>
      <c r="H347"/>
      <c r="I347"/>
      <c r="J347"/>
      <c r="K347"/>
      <c r="L347"/>
      <c r="M347"/>
      <c r="N347"/>
      <c r="O347"/>
      <c r="P347"/>
      <c r="R347" s="47"/>
      <c r="S347"/>
      <c r="T347"/>
      <c r="U347"/>
      <c r="V347"/>
      <c r="W347"/>
      <c r="X347"/>
      <c r="Y347"/>
      <c r="Z347"/>
      <c r="AA347" s="12"/>
      <c r="AB347" s="12"/>
      <c r="AC347" s="12"/>
      <c r="AD347" s="12"/>
      <c r="AE347"/>
      <c r="AF347"/>
      <c r="AG347"/>
      <c r="AH347"/>
      <c r="AI347"/>
      <c r="AJ347"/>
      <c r="AK347"/>
      <c r="AL347"/>
      <c r="AM347"/>
      <c r="AN347"/>
      <c r="AO347"/>
      <c r="AP347"/>
      <c r="AQ347"/>
      <c r="AR347"/>
      <c r="AS347"/>
      <c r="AT347"/>
      <c r="AU347"/>
      <c r="AV347"/>
      <c r="AW347"/>
      <c r="AX347"/>
      <c r="AY347"/>
      <c r="AZ347"/>
      <c r="BA347"/>
      <c r="BB347"/>
      <c r="BC347"/>
    </row>
    <row r="348" spans="1:55" s="8" customFormat="1">
      <c r="A348"/>
      <c r="B348"/>
      <c r="C348"/>
      <c r="D348"/>
      <c r="E348"/>
      <c r="F348"/>
      <c r="G348"/>
      <c r="H348"/>
      <c r="I348"/>
      <c r="J348"/>
      <c r="K348"/>
      <c r="L348"/>
      <c r="M348"/>
      <c r="N348"/>
      <c r="O348"/>
      <c r="P348"/>
      <c r="R348" s="47"/>
      <c r="S348"/>
      <c r="T348"/>
      <c r="U348"/>
      <c r="V348"/>
      <c r="W348"/>
      <c r="X348"/>
      <c r="Y348"/>
      <c r="Z348"/>
      <c r="AA348" s="12"/>
      <c r="AB348" s="12"/>
      <c r="AC348" s="12"/>
      <c r="AD348" s="12"/>
      <c r="AE348"/>
      <c r="AF348"/>
      <c r="AG348"/>
      <c r="AH348"/>
      <c r="AI348"/>
      <c r="AJ348"/>
      <c r="AK348"/>
      <c r="AL348"/>
      <c r="AM348"/>
      <c r="AN348"/>
      <c r="AO348"/>
      <c r="AP348"/>
      <c r="AQ348"/>
      <c r="AR348"/>
      <c r="AS348"/>
      <c r="AT348"/>
      <c r="AU348"/>
      <c r="AV348"/>
      <c r="AW348"/>
      <c r="AX348"/>
      <c r="AY348"/>
      <c r="AZ348"/>
      <c r="BA348"/>
      <c r="BB348"/>
      <c r="BC348"/>
    </row>
    <row r="349" spans="1:55" s="8" customFormat="1">
      <c r="A349"/>
      <c r="B349"/>
      <c r="C349"/>
      <c r="D349"/>
      <c r="E349"/>
      <c r="F349"/>
      <c r="G349"/>
      <c r="H349"/>
      <c r="I349"/>
      <c r="J349"/>
      <c r="K349"/>
      <c r="L349"/>
      <c r="M349"/>
      <c r="N349"/>
      <c r="O349"/>
      <c r="P349"/>
      <c r="R349" s="47"/>
      <c r="S349"/>
      <c r="T349"/>
      <c r="U349"/>
      <c r="V349"/>
      <c r="W349"/>
      <c r="X349"/>
      <c r="Y349"/>
      <c r="Z349"/>
      <c r="AA349" s="12"/>
      <c r="AB349" s="12"/>
      <c r="AC349" s="12"/>
      <c r="AD349" s="12"/>
      <c r="AE349"/>
      <c r="AF349"/>
      <c r="AG349"/>
      <c r="AH349"/>
      <c r="AI349"/>
      <c r="AJ349"/>
      <c r="AK349"/>
      <c r="AL349"/>
      <c r="AM349"/>
      <c r="AN349"/>
      <c r="AO349"/>
      <c r="AP349"/>
      <c r="AQ349"/>
      <c r="AR349"/>
      <c r="AS349"/>
      <c r="AT349"/>
      <c r="AU349"/>
      <c r="AV349"/>
      <c r="AW349"/>
      <c r="AX349"/>
      <c r="AY349"/>
      <c r="AZ349"/>
      <c r="BA349"/>
      <c r="BB349"/>
      <c r="BC349"/>
    </row>
    <row r="350" spans="1:55" s="8" customFormat="1">
      <c r="A350"/>
      <c r="B350"/>
      <c r="C350"/>
      <c r="D350"/>
      <c r="E350"/>
      <c r="F350"/>
      <c r="G350"/>
      <c r="H350"/>
      <c r="I350"/>
      <c r="J350"/>
      <c r="K350"/>
      <c r="L350"/>
      <c r="M350"/>
      <c r="N350"/>
      <c r="O350"/>
      <c r="P350"/>
      <c r="R350" s="47"/>
      <c r="S350"/>
      <c r="T350"/>
      <c r="U350"/>
      <c r="V350"/>
      <c r="W350"/>
      <c r="X350"/>
      <c r="Y350"/>
      <c r="Z350"/>
      <c r="AA350" s="12"/>
      <c r="AB350" s="12"/>
      <c r="AC350" s="12"/>
      <c r="AD350" s="12"/>
      <c r="AE350"/>
      <c r="AF350"/>
      <c r="AG350"/>
      <c r="AH350"/>
      <c r="AI350"/>
      <c r="AJ350"/>
      <c r="AK350"/>
      <c r="AL350"/>
      <c r="AM350"/>
      <c r="AN350"/>
      <c r="AO350"/>
      <c r="AP350"/>
      <c r="AQ350"/>
      <c r="AR350"/>
      <c r="AS350"/>
      <c r="AT350"/>
      <c r="AU350"/>
      <c r="AV350"/>
      <c r="AW350"/>
      <c r="AX350"/>
      <c r="AY350"/>
      <c r="AZ350"/>
      <c r="BA350"/>
      <c r="BB350"/>
      <c r="BC350"/>
    </row>
    <row r="351" spans="1:55" s="8" customFormat="1">
      <c r="A351"/>
      <c r="B351"/>
      <c r="C351"/>
      <c r="D351"/>
      <c r="E351"/>
      <c r="F351"/>
      <c r="G351"/>
      <c r="H351"/>
      <c r="I351"/>
      <c r="J351"/>
      <c r="K351"/>
      <c r="L351"/>
      <c r="M351"/>
      <c r="N351"/>
      <c r="O351"/>
      <c r="P351"/>
      <c r="R351" s="47"/>
      <c r="S351"/>
      <c r="T351"/>
      <c r="U351"/>
      <c r="V351"/>
      <c r="W351"/>
      <c r="X351"/>
      <c r="Y351"/>
      <c r="Z351"/>
      <c r="AA351" s="12"/>
      <c r="AB351" s="12"/>
      <c r="AC351" s="12"/>
      <c r="AD351" s="12"/>
      <c r="AE351"/>
      <c r="AF351"/>
      <c r="AG351"/>
      <c r="AH351"/>
      <c r="AI351"/>
      <c r="AJ351"/>
      <c r="AK351"/>
      <c r="AL351"/>
      <c r="AM351"/>
      <c r="AN351"/>
      <c r="AO351"/>
      <c r="AP351"/>
      <c r="AQ351"/>
      <c r="AR351"/>
      <c r="AS351"/>
      <c r="AT351"/>
      <c r="AU351"/>
      <c r="AV351"/>
      <c r="AW351"/>
      <c r="AX351"/>
      <c r="AY351"/>
      <c r="AZ351"/>
      <c r="BA351"/>
      <c r="BB351"/>
      <c r="BC351"/>
    </row>
    <row r="352" spans="1:55" s="8" customFormat="1">
      <c r="A352"/>
      <c r="B352"/>
      <c r="C352"/>
      <c r="D352"/>
      <c r="E352"/>
      <c r="F352"/>
      <c r="G352"/>
      <c r="H352"/>
      <c r="I352"/>
      <c r="J352"/>
      <c r="K352"/>
      <c r="L352"/>
      <c r="M352"/>
      <c r="N352"/>
      <c r="O352"/>
      <c r="P352"/>
      <c r="R352" s="47"/>
      <c r="S352"/>
      <c r="T352"/>
      <c r="U352"/>
      <c r="V352"/>
      <c r="W352"/>
      <c r="X352"/>
      <c r="Y352"/>
      <c r="Z352"/>
      <c r="AA352" s="12"/>
      <c r="AB352" s="12"/>
      <c r="AC352" s="12"/>
      <c r="AD352" s="12"/>
      <c r="AE352"/>
      <c r="AF352"/>
      <c r="AG352"/>
      <c r="AH352"/>
      <c r="AI352"/>
      <c r="AJ352"/>
      <c r="AK352"/>
      <c r="AL352"/>
      <c r="AM352"/>
      <c r="AN352"/>
      <c r="AO352"/>
      <c r="AP352"/>
      <c r="AQ352"/>
      <c r="AR352"/>
      <c r="AS352"/>
      <c r="AT352"/>
      <c r="AU352"/>
      <c r="AV352"/>
      <c r="AW352"/>
      <c r="AX352"/>
      <c r="AY352"/>
      <c r="AZ352"/>
      <c r="BA352"/>
      <c r="BB352"/>
      <c r="BC352"/>
    </row>
    <row r="353" spans="1:55" s="8" customFormat="1">
      <c r="A353"/>
      <c r="B353"/>
      <c r="C353"/>
      <c r="D353"/>
      <c r="E353"/>
      <c r="F353"/>
      <c r="G353"/>
      <c r="H353"/>
      <c r="I353"/>
      <c r="J353"/>
      <c r="K353"/>
      <c r="L353"/>
      <c r="M353"/>
      <c r="N353"/>
      <c r="O353"/>
      <c r="P353"/>
      <c r="R353" s="47"/>
      <c r="S353"/>
      <c r="T353"/>
      <c r="U353"/>
      <c r="V353"/>
      <c r="W353"/>
      <c r="X353"/>
      <c r="Y353"/>
      <c r="Z353"/>
      <c r="AA353" s="12"/>
      <c r="AB353" s="12"/>
      <c r="AC353" s="12"/>
      <c r="AD353" s="12"/>
      <c r="AE353"/>
      <c r="AF353"/>
      <c r="AG353"/>
      <c r="AH353"/>
      <c r="AI353"/>
      <c r="AJ353"/>
      <c r="AK353"/>
      <c r="AL353"/>
      <c r="AM353"/>
      <c r="AN353"/>
      <c r="AO353"/>
      <c r="AP353"/>
      <c r="AQ353"/>
      <c r="AR353"/>
      <c r="AS353"/>
      <c r="AT353"/>
      <c r="AU353"/>
      <c r="AV353"/>
      <c r="AW353"/>
      <c r="AX353"/>
      <c r="AY353"/>
      <c r="AZ353"/>
      <c r="BA353"/>
      <c r="BB353"/>
      <c r="BC353"/>
    </row>
    <row r="354" spans="1:55" s="8" customFormat="1">
      <c r="A354"/>
      <c r="B354"/>
      <c r="C354"/>
      <c r="D354"/>
      <c r="E354"/>
      <c r="F354"/>
      <c r="G354"/>
      <c r="H354"/>
      <c r="I354"/>
      <c r="J354"/>
      <c r="K354"/>
      <c r="L354"/>
      <c r="M354"/>
      <c r="N354"/>
      <c r="O354"/>
      <c r="P354"/>
      <c r="R354" s="47"/>
      <c r="S354"/>
      <c r="T354"/>
      <c r="U354"/>
      <c r="V354"/>
      <c r="W354"/>
      <c r="X354"/>
      <c r="Y354"/>
      <c r="Z354"/>
      <c r="AA354" s="12"/>
      <c r="AB354" s="12"/>
      <c r="AC354" s="12"/>
      <c r="AD354" s="12"/>
      <c r="AE354"/>
      <c r="AF354"/>
      <c r="AG354"/>
      <c r="AH354"/>
      <c r="AI354"/>
      <c r="AJ354"/>
      <c r="AK354"/>
      <c r="AL354"/>
      <c r="AM354"/>
      <c r="AN354"/>
      <c r="AO354"/>
      <c r="AP354"/>
      <c r="AQ354"/>
      <c r="AR354"/>
      <c r="AS354"/>
      <c r="AT354"/>
      <c r="AU354"/>
      <c r="AV354"/>
      <c r="AW354"/>
      <c r="AX354"/>
      <c r="AY354"/>
      <c r="AZ354"/>
      <c r="BA354"/>
      <c r="BB354"/>
      <c r="BC354"/>
    </row>
    <row r="355" spans="1:55" s="8" customFormat="1">
      <c r="A355"/>
      <c r="B355"/>
      <c r="C355"/>
      <c r="D355"/>
      <c r="E355"/>
      <c r="F355"/>
      <c r="G355"/>
      <c r="H355"/>
      <c r="I355"/>
      <c r="J355"/>
      <c r="K355"/>
      <c r="L355"/>
      <c r="M355"/>
      <c r="N355"/>
      <c r="O355"/>
      <c r="P355"/>
      <c r="R355" s="47"/>
      <c r="S355"/>
      <c r="T355"/>
      <c r="U355"/>
      <c r="V355"/>
      <c r="W355"/>
      <c r="X355"/>
      <c r="Y355"/>
      <c r="Z355"/>
      <c r="AA355" s="12"/>
      <c r="AB355" s="12"/>
      <c r="AC355" s="12"/>
      <c r="AD355" s="12"/>
      <c r="AE355"/>
      <c r="AF355"/>
      <c r="AG355"/>
      <c r="AH355"/>
      <c r="AI355"/>
      <c r="AJ355"/>
      <c r="AK355"/>
      <c r="AL355"/>
      <c r="AM355"/>
      <c r="AN355"/>
      <c r="AO355"/>
      <c r="AP355"/>
      <c r="AQ355"/>
      <c r="AR355"/>
      <c r="AS355"/>
      <c r="AT355"/>
      <c r="AU355"/>
      <c r="AV355"/>
      <c r="AW355"/>
      <c r="AX355"/>
      <c r="AY355"/>
      <c r="AZ355"/>
      <c r="BA355"/>
      <c r="BB355"/>
      <c r="BC355"/>
    </row>
    <row r="356" spans="1:55" s="8" customFormat="1">
      <c r="A356"/>
      <c r="B356"/>
      <c r="C356"/>
      <c r="D356"/>
      <c r="E356"/>
      <c r="F356"/>
      <c r="G356"/>
      <c r="H356"/>
      <c r="I356"/>
      <c r="J356"/>
      <c r="K356"/>
      <c r="L356"/>
      <c r="M356"/>
      <c r="N356"/>
      <c r="O356"/>
      <c r="P356"/>
      <c r="R356" s="47"/>
      <c r="S356"/>
      <c r="T356"/>
      <c r="U356"/>
      <c r="V356"/>
      <c r="W356"/>
      <c r="X356"/>
      <c r="Y356"/>
      <c r="Z356"/>
      <c r="AA356" s="12"/>
      <c r="AB356" s="12"/>
      <c r="AC356" s="12"/>
      <c r="AD356" s="12"/>
      <c r="AE356"/>
      <c r="AF356"/>
      <c r="AG356"/>
      <c r="AH356"/>
      <c r="AI356"/>
      <c r="AJ356"/>
      <c r="AK356"/>
      <c r="AL356"/>
      <c r="AM356"/>
      <c r="AN356"/>
      <c r="AO356"/>
      <c r="AP356"/>
      <c r="AQ356"/>
      <c r="AR356"/>
      <c r="AS356"/>
      <c r="AT356"/>
      <c r="AU356"/>
      <c r="AV356"/>
      <c r="AW356"/>
      <c r="AX356"/>
      <c r="AY356"/>
      <c r="AZ356"/>
      <c r="BA356"/>
      <c r="BB356"/>
      <c r="BC356"/>
    </row>
    <row r="357" spans="1:55" s="8" customFormat="1">
      <c r="A357"/>
      <c r="B357"/>
      <c r="C357"/>
      <c r="D357"/>
      <c r="E357"/>
      <c r="F357"/>
      <c r="G357"/>
      <c r="H357"/>
      <c r="I357"/>
      <c r="J357"/>
      <c r="K357"/>
      <c r="L357"/>
      <c r="M357"/>
      <c r="N357"/>
      <c r="O357"/>
      <c r="P357"/>
      <c r="R357" s="47"/>
      <c r="S357"/>
      <c r="T357"/>
      <c r="U357"/>
      <c r="V357"/>
      <c r="W357"/>
      <c r="X357"/>
      <c r="Y357"/>
      <c r="Z357"/>
      <c r="AA357" s="12"/>
      <c r="AB357" s="12"/>
      <c r="AC357" s="12"/>
      <c r="AD357" s="12"/>
      <c r="AE357"/>
      <c r="AF357"/>
      <c r="AG357"/>
      <c r="AH357"/>
      <c r="AI357"/>
      <c r="AJ357"/>
      <c r="AK357"/>
      <c r="AL357"/>
      <c r="AM357"/>
      <c r="AN357"/>
      <c r="AO357"/>
      <c r="AP357"/>
      <c r="AQ357"/>
      <c r="AR357"/>
      <c r="AS357"/>
      <c r="AT357"/>
      <c r="AU357"/>
      <c r="AV357"/>
      <c r="AW357"/>
      <c r="AX357"/>
      <c r="AY357"/>
      <c r="AZ357"/>
      <c r="BA357"/>
      <c r="BB357"/>
      <c r="BC357"/>
    </row>
    <row r="358" spans="1:55" s="8" customFormat="1">
      <c r="A358"/>
      <c r="B358"/>
      <c r="C358"/>
      <c r="D358"/>
      <c r="E358"/>
      <c r="F358"/>
      <c r="G358"/>
      <c r="H358"/>
      <c r="I358"/>
      <c r="J358"/>
      <c r="K358"/>
      <c r="L358"/>
      <c r="M358"/>
      <c r="N358"/>
      <c r="O358"/>
      <c r="P358"/>
      <c r="R358" s="47"/>
      <c r="S358"/>
      <c r="T358"/>
      <c r="U358"/>
      <c r="V358"/>
      <c r="W358"/>
      <c r="X358"/>
      <c r="Y358"/>
      <c r="Z358"/>
      <c r="AA358" s="12"/>
      <c r="AB358" s="12"/>
      <c r="AC358" s="12"/>
      <c r="AD358" s="12"/>
      <c r="AE358"/>
      <c r="AF358"/>
      <c r="AG358"/>
      <c r="AH358"/>
      <c r="AI358"/>
      <c r="AJ358"/>
      <c r="AK358"/>
      <c r="AL358"/>
      <c r="AM358"/>
      <c r="AN358"/>
      <c r="AO358"/>
      <c r="AP358"/>
      <c r="AQ358"/>
      <c r="AR358"/>
      <c r="AS358"/>
      <c r="AT358"/>
      <c r="AU358"/>
      <c r="AV358"/>
      <c r="AW358"/>
      <c r="AX358"/>
      <c r="AY358"/>
      <c r="AZ358"/>
      <c r="BA358"/>
      <c r="BB358"/>
      <c r="BC358"/>
    </row>
    <row r="359" spans="1:55" s="8" customFormat="1">
      <c r="A359"/>
      <c r="B359"/>
      <c r="C359"/>
      <c r="D359"/>
      <c r="E359"/>
      <c r="F359"/>
      <c r="G359"/>
      <c r="H359"/>
      <c r="I359"/>
      <c r="J359"/>
      <c r="K359"/>
      <c r="L359"/>
      <c r="M359"/>
      <c r="N359"/>
      <c r="O359"/>
      <c r="P359"/>
      <c r="R359" s="47"/>
      <c r="S359"/>
      <c r="T359"/>
      <c r="U359"/>
      <c r="V359"/>
      <c r="W359"/>
      <c r="X359"/>
      <c r="Y359"/>
      <c r="Z359"/>
      <c r="AA359" s="12"/>
      <c r="AB359" s="12"/>
      <c r="AC359" s="12"/>
      <c r="AD359" s="12"/>
      <c r="AE359"/>
      <c r="AF359"/>
      <c r="AG359"/>
      <c r="AH359"/>
      <c r="AI359"/>
      <c r="AJ359"/>
      <c r="AK359"/>
      <c r="AL359"/>
      <c r="AM359"/>
      <c r="AN359"/>
      <c r="AO359"/>
      <c r="AP359"/>
      <c r="AQ359"/>
      <c r="AR359"/>
      <c r="AS359"/>
      <c r="AT359"/>
      <c r="AU359"/>
      <c r="AV359"/>
      <c r="AW359"/>
      <c r="AX359"/>
      <c r="AY359"/>
      <c r="AZ359"/>
      <c r="BA359"/>
      <c r="BB359"/>
      <c r="BC359"/>
    </row>
    <row r="360" spans="1:55" s="8" customFormat="1">
      <c r="A360"/>
      <c r="B360"/>
      <c r="C360"/>
      <c r="D360"/>
      <c r="E360"/>
      <c r="F360"/>
      <c r="G360"/>
      <c r="H360"/>
      <c r="I360"/>
      <c r="J360"/>
      <c r="K360"/>
      <c r="L360"/>
      <c r="M360"/>
      <c r="N360"/>
      <c r="O360"/>
      <c r="P360"/>
      <c r="R360" s="47"/>
      <c r="S360"/>
      <c r="T360"/>
      <c r="U360"/>
      <c r="V360"/>
      <c r="W360"/>
      <c r="X360"/>
      <c r="Y360"/>
      <c r="Z360"/>
      <c r="AA360" s="12"/>
      <c r="AB360" s="12"/>
      <c r="AC360" s="12"/>
      <c r="AD360" s="12"/>
      <c r="AE360"/>
      <c r="AF360"/>
      <c r="AG360"/>
      <c r="AH360"/>
      <c r="AI360"/>
      <c r="AJ360"/>
      <c r="AK360"/>
      <c r="AL360"/>
      <c r="AM360"/>
      <c r="AN360"/>
      <c r="AO360"/>
      <c r="AP360"/>
      <c r="AQ360"/>
      <c r="AR360"/>
      <c r="AS360"/>
      <c r="AT360"/>
      <c r="AU360"/>
      <c r="AV360"/>
      <c r="AW360"/>
      <c r="AX360"/>
      <c r="AY360"/>
      <c r="AZ360"/>
      <c r="BA360"/>
      <c r="BB360"/>
      <c r="BC360"/>
    </row>
    <row r="361" spans="1:55" s="8" customFormat="1">
      <c r="A361"/>
      <c r="B361"/>
      <c r="C361"/>
      <c r="D361"/>
      <c r="E361"/>
      <c r="F361"/>
      <c r="G361"/>
      <c r="H361"/>
      <c r="I361"/>
      <c r="J361"/>
      <c r="K361"/>
      <c r="L361"/>
      <c r="M361"/>
      <c r="N361"/>
      <c r="O361"/>
      <c r="P361"/>
      <c r="R361" s="47"/>
      <c r="S361"/>
      <c r="T361"/>
      <c r="U361"/>
      <c r="V361"/>
      <c r="W361"/>
      <c r="X361"/>
      <c r="Y361"/>
      <c r="Z361"/>
      <c r="AA361" s="12"/>
      <c r="AB361" s="12"/>
      <c r="AC361" s="12"/>
      <c r="AD361" s="12"/>
      <c r="AE361"/>
      <c r="AF361"/>
      <c r="AG361"/>
      <c r="AH361"/>
      <c r="AI361"/>
      <c r="AJ361"/>
      <c r="AK361"/>
      <c r="AL361"/>
      <c r="AM361"/>
      <c r="AN361"/>
      <c r="AO361"/>
      <c r="AP361"/>
      <c r="AQ361"/>
      <c r="AR361"/>
      <c r="AS361"/>
      <c r="AT361"/>
      <c r="AU361"/>
      <c r="AV361"/>
      <c r="AW361"/>
      <c r="AX361"/>
      <c r="AY361"/>
      <c r="AZ361"/>
      <c r="BA361"/>
      <c r="BB361"/>
      <c r="BC361"/>
    </row>
    <row r="362" spans="1:55" s="8" customFormat="1">
      <c r="A362"/>
      <c r="B362"/>
      <c r="C362"/>
      <c r="D362"/>
      <c r="E362"/>
      <c r="F362"/>
      <c r="G362"/>
      <c r="H362"/>
      <c r="I362"/>
      <c r="J362"/>
      <c r="K362"/>
      <c r="L362"/>
      <c r="M362"/>
      <c r="N362"/>
      <c r="O362"/>
      <c r="P362"/>
      <c r="R362" s="47"/>
      <c r="S362"/>
      <c r="T362"/>
      <c r="U362"/>
      <c r="V362"/>
      <c r="W362"/>
      <c r="X362"/>
      <c r="Y362"/>
      <c r="Z362"/>
      <c r="AA362" s="12"/>
      <c r="AB362" s="12"/>
      <c r="AC362" s="12"/>
      <c r="AD362" s="12"/>
      <c r="AE362"/>
      <c r="AF362"/>
      <c r="AG362"/>
      <c r="AH362"/>
      <c r="AI362"/>
      <c r="AJ362"/>
      <c r="AK362"/>
      <c r="AL362"/>
      <c r="AM362"/>
      <c r="AN362"/>
      <c r="AO362"/>
      <c r="AP362"/>
      <c r="AQ362"/>
      <c r="AR362"/>
      <c r="AS362"/>
      <c r="AT362"/>
      <c r="AU362"/>
      <c r="AV362"/>
      <c r="AW362"/>
      <c r="AX362"/>
      <c r="AY362"/>
      <c r="AZ362"/>
      <c r="BA362"/>
      <c r="BB362"/>
      <c r="BC362"/>
    </row>
    <row r="363" spans="1:55" s="8" customFormat="1">
      <c r="A363"/>
      <c r="B363"/>
      <c r="C363"/>
      <c r="D363"/>
      <c r="E363"/>
      <c r="F363"/>
      <c r="G363"/>
      <c r="H363"/>
      <c r="I363"/>
      <c r="J363"/>
      <c r="K363"/>
      <c r="L363"/>
      <c r="M363"/>
      <c r="N363"/>
      <c r="O363"/>
      <c r="P363"/>
      <c r="R363" s="47"/>
      <c r="S363"/>
      <c r="T363"/>
      <c r="U363"/>
      <c r="V363"/>
      <c r="W363"/>
      <c r="X363"/>
      <c r="Y363"/>
      <c r="Z363"/>
      <c r="AA363" s="12"/>
      <c r="AB363" s="12"/>
      <c r="AC363" s="12"/>
      <c r="AD363" s="12"/>
      <c r="AE363"/>
      <c r="AF363"/>
      <c r="AG363"/>
      <c r="AH363"/>
      <c r="AI363"/>
      <c r="AJ363"/>
      <c r="AK363"/>
      <c r="AL363"/>
      <c r="AM363"/>
      <c r="AN363"/>
      <c r="AO363"/>
      <c r="AP363"/>
      <c r="AQ363"/>
      <c r="AR363"/>
      <c r="AS363"/>
      <c r="AT363"/>
      <c r="AU363"/>
      <c r="AV363"/>
      <c r="AW363"/>
      <c r="AX363"/>
      <c r="AY363"/>
      <c r="AZ363"/>
      <c r="BA363"/>
      <c r="BB363"/>
      <c r="BC363"/>
    </row>
    <row r="364" spans="1:55" s="8" customFormat="1">
      <c r="A364"/>
      <c r="B364"/>
      <c r="C364"/>
      <c r="D364"/>
      <c r="E364"/>
      <c r="F364"/>
      <c r="G364"/>
      <c r="H364"/>
      <c r="I364"/>
      <c r="J364"/>
      <c r="K364"/>
      <c r="L364"/>
      <c r="M364"/>
      <c r="N364"/>
      <c r="O364"/>
      <c r="P364"/>
      <c r="R364" s="47"/>
      <c r="S364"/>
      <c r="T364"/>
      <c r="U364"/>
      <c r="V364"/>
      <c r="W364"/>
      <c r="X364"/>
      <c r="Y364"/>
      <c r="Z364"/>
      <c r="AA364" s="12"/>
      <c r="AB364" s="12"/>
      <c r="AC364" s="12"/>
      <c r="AD364" s="12"/>
      <c r="AE364"/>
      <c r="AF364"/>
      <c r="AG364"/>
      <c r="AH364"/>
      <c r="AI364"/>
      <c r="AJ364"/>
      <c r="AK364"/>
      <c r="AL364"/>
      <c r="AM364"/>
      <c r="AN364"/>
      <c r="AO364"/>
      <c r="AP364"/>
      <c r="AQ364"/>
      <c r="AR364"/>
      <c r="AS364"/>
      <c r="AT364"/>
      <c r="AU364"/>
      <c r="AV364"/>
      <c r="AW364"/>
      <c r="AX364"/>
      <c r="AY364"/>
      <c r="AZ364"/>
      <c r="BA364"/>
      <c r="BB364"/>
      <c r="BC364"/>
    </row>
    <row r="365" spans="1:55" s="8" customFormat="1">
      <c r="A365"/>
      <c r="B365"/>
      <c r="C365"/>
      <c r="D365"/>
      <c r="E365"/>
      <c r="F365"/>
      <c r="G365"/>
      <c r="H365"/>
      <c r="I365"/>
      <c r="J365"/>
      <c r="K365"/>
      <c r="L365"/>
      <c r="M365"/>
      <c r="N365"/>
      <c r="O365"/>
      <c r="P365"/>
      <c r="R365" s="47"/>
      <c r="S365"/>
      <c r="T365"/>
      <c r="U365"/>
      <c r="V365"/>
      <c r="W365"/>
      <c r="X365"/>
      <c r="Y365"/>
      <c r="Z365"/>
      <c r="AA365" s="12"/>
      <c r="AB365" s="12"/>
      <c r="AC365" s="12"/>
      <c r="AD365" s="12"/>
      <c r="AE365"/>
      <c r="AF365"/>
      <c r="AG365"/>
      <c r="AH365"/>
      <c r="AI365"/>
      <c r="AJ365"/>
      <c r="AK365"/>
      <c r="AL365"/>
      <c r="AM365"/>
      <c r="AN365"/>
      <c r="AO365"/>
      <c r="AP365"/>
      <c r="AQ365"/>
      <c r="AR365"/>
      <c r="AS365"/>
      <c r="AT365"/>
      <c r="AU365"/>
      <c r="AV365"/>
      <c r="AW365"/>
      <c r="AX365"/>
      <c r="AY365"/>
      <c r="AZ365"/>
      <c r="BA365"/>
      <c r="BB365"/>
      <c r="BC365"/>
    </row>
    <row r="366" spans="1:55" s="8" customFormat="1">
      <c r="A366"/>
      <c r="B366"/>
      <c r="C366"/>
      <c r="D366"/>
      <c r="E366"/>
      <c r="F366"/>
      <c r="G366"/>
      <c r="H366"/>
      <c r="I366"/>
      <c r="J366"/>
      <c r="K366"/>
      <c r="L366"/>
      <c r="M366"/>
      <c r="N366"/>
      <c r="O366"/>
      <c r="P366"/>
      <c r="R366" s="47"/>
      <c r="S366"/>
      <c r="T366"/>
      <c r="U366"/>
      <c r="V366"/>
      <c r="W366"/>
      <c r="X366"/>
      <c r="Y366"/>
      <c r="Z366"/>
      <c r="AA366" s="12"/>
      <c r="AB366" s="12"/>
      <c r="AC366" s="12"/>
      <c r="AD366" s="12"/>
      <c r="AE366"/>
      <c r="AF366"/>
      <c r="AG366"/>
      <c r="AH366"/>
      <c r="AI366"/>
      <c r="AJ366"/>
      <c r="AK366"/>
      <c r="AL366"/>
      <c r="AM366"/>
      <c r="AN366"/>
      <c r="AO366"/>
      <c r="AP366"/>
      <c r="AQ366"/>
      <c r="AR366"/>
      <c r="AS366"/>
      <c r="AT366"/>
      <c r="AU366"/>
      <c r="AV366"/>
      <c r="AW366"/>
      <c r="AX366"/>
      <c r="AY366"/>
      <c r="AZ366"/>
      <c r="BA366"/>
      <c r="BB366"/>
      <c r="BC366"/>
    </row>
    <row r="367" spans="1:55" s="8" customFormat="1">
      <c r="A367"/>
      <c r="B367"/>
      <c r="C367"/>
      <c r="D367"/>
      <c r="E367"/>
      <c r="F367"/>
      <c r="G367"/>
      <c r="H367"/>
      <c r="I367"/>
      <c r="J367"/>
      <c r="K367"/>
      <c r="L367"/>
      <c r="M367"/>
      <c r="N367"/>
      <c r="O367"/>
      <c r="P367"/>
      <c r="R367" s="47"/>
      <c r="S367"/>
      <c r="T367"/>
      <c r="U367"/>
      <c r="V367"/>
      <c r="W367"/>
      <c r="X367"/>
      <c r="Y367"/>
      <c r="Z367"/>
      <c r="AA367" s="12"/>
      <c r="AB367" s="12"/>
      <c r="AC367" s="12"/>
      <c r="AD367" s="12"/>
      <c r="AE367"/>
      <c r="AF367"/>
      <c r="AG367"/>
      <c r="AH367"/>
      <c r="AI367"/>
      <c r="AJ367"/>
      <c r="AK367"/>
      <c r="AL367"/>
      <c r="AM367"/>
      <c r="AN367"/>
      <c r="AO367"/>
      <c r="AP367"/>
      <c r="AQ367"/>
      <c r="AR367"/>
      <c r="AS367"/>
      <c r="AT367"/>
      <c r="AU367"/>
      <c r="AV367"/>
      <c r="AW367"/>
      <c r="AX367"/>
      <c r="AY367"/>
      <c r="AZ367"/>
      <c r="BA367"/>
      <c r="BB367"/>
      <c r="BC367"/>
    </row>
    <row r="368" spans="1:55" s="8" customFormat="1">
      <c r="A368"/>
      <c r="B368"/>
      <c r="C368"/>
      <c r="D368"/>
      <c r="E368"/>
      <c r="F368"/>
      <c r="G368"/>
      <c r="H368"/>
      <c r="I368"/>
      <c r="J368"/>
      <c r="K368"/>
      <c r="L368"/>
      <c r="M368"/>
      <c r="N368"/>
      <c r="O368"/>
      <c r="P368"/>
      <c r="R368" s="47"/>
      <c r="S368"/>
      <c r="T368"/>
      <c r="U368"/>
      <c r="V368"/>
      <c r="W368"/>
      <c r="X368"/>
      <c r="Y368"/>
      <c r="Z368"/>
      <c r="AA368" s="12"/>
      <c r="AB368" s="12"/>
      <c r="AC368" s="12"/>
      <c r="AD368" s="12"/>
      <c r="AE368"/>
      <c r="AF368"/>
      <c r="AG368"/>
      <c r="AH368"/>
      <c r="AI368"/>
      <c r="AJ368"/>
      <c r="AK368"/>
      <c r="AL368"/>
      <c r="AM368"/>
      <c r="AN368"/>
      <c r="AO368"/>
      <c r="AP368"/>
      <c r="AQ368"/>
      <c r="AR368"/>
      <c r="AS368"/>
      <c r="AT368"/>
      <c r="AU368"/>
      <c r="AV368"/>
      <c r="AW368"/>
      <c r="AX368"/>
      <c r="AY368"/>
      <c r="AZ368"/>
      <c r="BA368"/>
      <c r="BB368"/>
      <c r="BC368"/>
    </row>
    <row r="369" spans="1:55" s="8" customFormat="1">
      <c r="A369"/>
      <c r="B369"/>
      <c r="C369"/>
      <c r="D369"/>
      <c r="E369"/>
      <c r="F369"/>
      <c r="G369"/>
      <c r="H369"/>
      <c r="I369"/>
      <c r="J369"/>
      <c r="K369"/>
      <c r="L369"/>
      <c r="M369"/>
      <c r="N369"/>
      <c r="O369"/>
      <c r="P369"/>
      <c r="R369" s="47"/>
      <c r="S369"/>
      <c r="T369"/>
      <c r="U369"/>
      <c r="V369"/>
      <c r="W369"/>
      <c r="X369"/>
      <c r="Y369"/>
      <c r="Z369"/>
      <c r="AA369" s="12"/>
      <c r="AB369" s="12"/>
      <c r="AC369" s="12"/>
      <c r="AD369" s="12"/>
      <c r="AE369"/>
      <c r="AF369"/>
      <c r="AG369"/>
      <c r="AH369"/>
      <c r="AI369"/>
      <c r="AJ369"/>
      <c r="AK369"/>
      <c r="AL369"/>
      <c r="AM369"/>
      <c r="AN369"/>
      <c r="AO369"/>
      <c r="AP369"/>
      <c r="AQ369"/>
      <c r="AR369"/>
      <c r="AS369"/>
      <c r="AT369"/>
      <c r="AU369"/>
      <c r="AV369"/>
      <c r="AW369"/>
      <c r="AX369"/>
      <c r="AY369"/>
      <c r="AZ369"/>
      <c r="BA369"/>
      <c r="BB369"/>
      <c r="BC369"/>
    </row>
    <row r="370" spans="1:55" s="8" customFormat="1">
      <c r="A370"/>
      <c r="B370"/>
      <c r="C370"/>
      <c r="D370"/>
      <c r="E370"/>
      <c r="F370"/>
      <c r="G370"/>
      <c r="H370"/>
      <c r="I370"/>
      <c r="J370"/>
      <c r="K370"/>
      <c r="L370"/>
      <c r="M370"/>
      <c r="N370"/>
      <c r="O370"/>
      <c r="P370"/>
      <c r="R370" s="47"/>
      <c r="S370"/>
      <c r="T370"/>
      <c r="U370"/>
      <c r="V370"/>
      <c r="W370"/>
      <c r="X370"/>
      <c r="Y370"/>
      <c r="Z370"/>
      <c r="AA370" s="12"/>
      <c r="AB370" s="12"/>
      <c r="AC370" s="12"/>
      <c r="AD370" s="12"/>
      <c r="AE370"/>
      <c r="AF370"/>
      <c r="AG370"/>
      <c r="AH370"/>
      <c r="AI370"/>
      <c r="AJ370"/>
      <c r="AK370"/>
      <c r="AL370"/>
      <c r="AM370"/>
      <c r="AN370"/>
      <c r="AO370"/>
      <c r="AP370"/>
      <c r="AQ370"/>
      <c r="AR370"/>
      <c r="AS370"/>
      <c r="AT370"/>
      <c r="AU370"/>
      <c r="AV370"/>
      <c r="AW370"/>
      <c r="AX370"/>
      <c r="AY370"/>
      <c r="AZ370"/>
      <c r="BA370"/>
      <c r="BB370"/>
      <c r="BC370"/>
    </row>
    <row r="371" spans="1:55" s="8" customFormat="1">
      <c r="A371"/>
      <c r="B371"/>
      <c r="C371"/>
      <c r="D371"/>
      <c r="E371"/>
      <c r="F371"/>
      <c r="G371"/>
      <c r="H371"/>
      <c r="I371"/>
      <c r="J371"/>
      <c r="K371"/>
      <c r="L371"/>
      <c r="M371"/>
      <c r="N371"/>
      <c r="O371"/>
      <c r="P371"/>
      <c r="R371" s="47"/>
      <c r="S371"/>
      <c r="T371"/>
      <c r="U371"/>
      <c r="V371"/>
      <c r="W371"/>
      <c r="X371"/>
      <c r="Y371"/>
      <c r="Z371"/>
      <c r="AA371" s="12"/>
      <c r="AB371" s="12"/>
      <c r="AC371" s="12"/>
      <c r="AD371" s="12"/>
      <c r="AE371"/>
      <c r="AF371"/>
      <c r="AG371"/>
      <c r="AH371"/>
      <c r="AI371"/>
      <c r="AJ371"/>
      <c r="AK371"/>
      <c r="AL371"/>
      <c r="AM371"/>
      <c r="AN371"/>
      <c r="AO371"/>
      <c r="AP371"/>
      <c r="AQ371"/>
      <c r="AR371"/>
      <c r="AS371"/>
      <c r="AT371"/>
      <c r="AU371"/>
      <c r="AV371"/>
      <c r="AW371"/>
      <c r="AX371"/>
      <c r="AY371"/>
      <c r="AZ371"/>
      <c r="BA371"/>
      <c r="BB371"/>
      <c r="BC371"/>
    </row>
    <row r="372" spans="1:55" s="8" customFormat="1">
      <c r="A372"/>
      <c r="B372"/>
      <c r="C372"/>
      <c r="D372"/>
      <c r="E372"/>
      <c r="F372"/>
      <c r="G372"/>
      <c r="H372"/>
      <c r="I372"/>
      <c r="J372"/>
      <c r="K372"/>
      <c r="L372"/>
      <c r="M372"/>
      <c r="N372"/>
      <c r="O372"/>
      <c r="P372"/>
      <c r="R372" s="47"/>
      <c r="S372"/>
      <c r="T372"/>
      <c r="U372"/>
      <c r="V372"/>
      <c r="W372"/>
      <c r="X372"/>
      <c r="Y372"/>
      <c r="Z372"/>
      <c r="AA372" s="12"/>
      <c r="AB372" s="12"/>
      <c r="AC372" s="12"/>
      <c r="AD372" s="12"/>
      <c r="AE372"/>
      <c r="AF372"/>
      <c r="AG372"/>
      <c r="AH372"/>
      <c r="AI372"/>
      <c r="AJ372"/>
      <c r="AK372"/>
      <c r="AL372"/>
      <c r="AM372"/>
      <c r="AN372"/>
      <c r="AO372"/>
      <c r="AP372"/>
      <c r="AQ372"/>
      <c r="AR372"/>
      <c r="AS372"/>
      <c r="AT372"/>
      <c r="AU372"/>
      <c r="AV372"/>
      <c r="AW372"/>
      <c r="AX372"/>
      <c r="AY372"/>
      <c r="AZ372"/>
      <c r="BA372"/>
      <c r="BB372"/>
      <c r="BC372"/>
    </row>
    <row r="373" spans="1:55" s="8" customFormat="1">
      <c r="A373"/>
      <c r="B373"/>
      <c r="C373"/>
      <c r="D373"/>
      <c r="E373"/>
      <c r="F373"/>
      <c r="G373"/>
      <c r="H373"/>
      <c r="I373"/>
      <c r="J373"/>
      <c r="K373"/>
      <c r="L373"/>
      <c r="M373"/>
      <c r="N373"/>
      <c r="O373"/>
      <c r="P373"/>
      <c r="R373" s="47"/>
      <c r="S373"/>
      <c r="T373"/>
      <c r="U373"/>
      <c r="V373"/>
      <c r="W373"/>
      <c r="X373"/>
      <c r="Y373"/>
      <c r="Z373"/>
      <c r="AA373" s="12"/>
      <c r="AB373" s="12"/>
      <c r="AC373" s="12"/>
      <c r="AD373" s="12"/>
      <c r="AE373"/>
      <c r="AF373"/>
      <c r="AG373"/>
      <c r="AH373"/>
      <c r="AI373"/>
      <c r="AJ373"/>
      <c r="AK373"/>
      <c r="AL373"/>
      <c r="AM373"/>
      <c r="AN373"/>
      <c r="AO373"/>
      <c r="AP373"/>
      <c r="AQ373"/>
      <c r="AR373"/>
      <c r="AS373"/>
      <c r="AT373"/>
      <c r="AU373"/>
      <c r="AV373"/>
      <c r="AW373"/>
      <c r="AX373"/>
      <c r="AY373"/>
      <c r="AZ373"/>
      <c r="BA373"/>
      <c r="BB373"/>
      <c r="BC373"/>
    </row>
    <row r="374" spans="1:55" s="8" customFormat="1">
      <c r="A374"/>
      <c r="B374"/>
      <c r="C374"/>
      <c r="D374"/>
      <c r="E374"/>
      <c r="F374"/>
      <c r="G374"/>
      <c r="H374"/>
      <c r="I374"/>
      <c r="J374"/>
      <c r="K374"/>
      <c r="L374"/>
      <c r="M374"/>
      <c r="N374"/>
      <c r="O374"/>
      <c r="P374"/>
      <c r="R374" s="47"/>
      <c r="S374"/>
      <c r="T374"/>
      <c r="U374"/>
      <c r="V374"/>
      <c r="W374"/>
      <c r="X374"/>
      <c r="Y374"/>
      <c r="Z374"/>
      <c r="AA374" s="12"/>
      <c r="AB374" s="12"/>
      <c r="AC374" s="12"/>
      <c r="AD374" s="12"/>
      <c r="AE374"/>
      <c r="AF374"/>
      <c r="AG374"/>
      <c r="AH374"/>
      <c r="AI374"/>
      <c r="AJ374"/>
      <c r="AK374"/>
      <c r="AL374"/>
      <c r="AM374"/>
      <c r="AN374"/>
      <c r="AO374"/>
      <c r="AP374"/>
      <c r="AQ374"/>
      <c r="AR374"/>
      <c r="AS374"/>
      <c r="AT374"/>
      <c r="AU374"/>
      <c r="AV374"/>
      <c r="AW374"/>
      <c r="AX374"/>
      <c r="AY374"/>
      <c r="AZ374"/>
      <c r="BA374"/>
      <c r="BB374"/>
      <c r="BC374"/>
    </row>
    <row r="375" spans="1:55" s="8" customFormat="1">
      <c r="A375"/>
      <c r="B375"/>
      <c r="C375"/>
      <c r="D375"/>
      <c r="E375"/>
      <c r="F375"/>
      <c r="G375"/>
      <c r="H375"/>
      <c r="I375"/>
      <c r="J375"/>
      <c r="K375"/>
      <c r="L375"/>
      <c r="M375"/>
      <c r="N375"/>
      <c r="O375"/>
      <c r="P375"/>
      <c r="R375" s="47"/>
      <c r="S375"/>
      <c r="T375"/>
      <c r="U375"/>
      <c r="V375"/>
      <c r="W375"/>
      <c r="X375"/>
      <c r="Y375"/>
      <c r="Z375"/>
      <c r="AA375" s="12"/>
      <c r="AB375" s="12"/>
      <c r="AC375" s="12"/>
      <c r="AD375" s="12"/>
      <c r="AE375"/>
      <c r="AF375"/>
      <c r="AG375"/>
      <c r="AH375"/>
      <c r="AI375"/>
      <c r="AJ375"/>
      <c r="AK375"/>
      <c r="AL375"/>
      <c r="AM375"/>
      <c r="AN375"/>
      <c r="AO375"/>
      <c r="AP375"/>
      <c r="AQ375"/>
      <c r="AR375"/>
      <c r="AS375"/>
      <c r="AT375"/>
      <c r="AU375"/>
      <c r="AV375"/>
      <c r="AW375"/>
      <c r="AX375"/>
      <c r="AY375"/>
      <c r="AZ375"/>
      <c r="BA375"/>
      <c r="BB375"/>
      <c r="BC375"/>
    </row>
    <row r="376" spans="1:55" s="8" customFormat="1">
      <c r="A376"/>
      <c r="B376"/>
      <c r="C376"/>
      <c r="D376"/>
      <c r="E376"/>
      <c r="F376"/>
      <c r="G376"/>
      <c r="H376"/>
      <c r="I376"/>
      <c r="J376"/>
      <c r="K376"/>
      <c r="L376"/>
      <c r="M376"/>
      <c r="N376"/>
      <c r="O376"/>
      <c r="P376"/>
      <c r="R376" s="47"/>
      <c r="S376"/>
      <c r="T376"/>
      <c r="U376"/>
      <c r="V376"/>
      <c r="W376"/>
      <c r="X376"/>
      <c r="Y376"/>
      <c r="Z376"/>
      <c r="AA376" s="12"/>
      <c r="AB376" s="12"/>
      <c r="AC376" s="12"/>
      <c r="AD376" s="12"/>
      <c r="AE376"/>
      <c r="AF376"/>
      <c r="AG376"/>
      <c r="AH376"/>
      <c r="AI376"/>
      <c r="AJ376"/>
      <c r="AK376"/>
      <c r="AL376"/>
      <c r="AM376"/>
      <c r="AN376"/>
      <c r="AO376"/>
      <c r="AP376"/>
      <c r="AQ376"/>
      <c r="AR376"/>
      <c r="AS376"/>
      <c r="AT376"/>
      <c r="AU376"/>
      <c r="AV376"/>
      <c r="AW376"/>
      <c r="AX376"/>
      <c r="AY376"/>
      <c r="AZ376"/>
      <c r="BA376"/>
      <c r="BB376"/>
      <c r="BC376"/>
    </row>
    <row r="377" spans="1:55" s="8" customFormat="1">
      <c r="A377"/>
      <c r="B377"/>
      <c r="C377"/>
      <c r="D377"/>
      <c r="E377"/>
      <c r="F377"/>
      <c r="G377"/>
      <c r="H377"/>
      <c r="I377"/>
      <c r="J377"/>
      <c r="K377"/>
      <c r="L377"/>
      <c r="M377"/>
      <c r="N377"/>
      <c r="O377"/>
      <c r="P377"/>
      <c r="R377" s="47"/>
      <c r="S377"/>
      <c r="T377"/>
      <c r="U377"/>
      <c r="V377"/>
      <c r="W377"/>
      <c r="X377"/>
      <c r="Y377"/>
      <c r="Z377"/>
      <c r="AA377" s="12"/>
      <c r="AB377" s="12"/>
      <c r="AC377" s="12"/>
      <c r="AD377" s="12"/>
      <c r="AE377"/>
      <c r="AF377"/>
      <c r="AG377"/>
      <c r="AH377"/>
      <c r="AI377"/>
      <c r="AJ377"/>
      <c r="AK377"/>
      <c r="AL377"/>
      <c r="AM377"/>
      <c r="AN377"/>
      <c r="AO377"/>
      <c r="AP377"/>
      <c r="AQ377"/>
      <c r="AR377"/>
      <c r="AS377"/>
      <c r="AT377"/>
      <c r="AU377"/>
      <c r="AV377"/>
      <c r="AW377"/>
      <c r="AX377"/>
      <c r="AY377"/>
      <c r="AZ377"/>
      <c r="BA377"/>
      <c r="BB377"/>
      <c r="BC377"/>
    </row>
    <row r="378" spans="1:55" s="8" customFormat="1">
      <c r="A378"/>
      <c r="B378"/>
      <c r="C378"/>
      <c r="D378"/>
      <c r="E378"/>
      <c r="F378"/>
      <c r="G378"/>
      <c r="H378"/>
      <c r="I378"/>
      <c r="J378"/>
      <c r="K378"/>
      <c r="L378"/>
      <c r="M378"/>
      <c r="N378"/>
      <c r="O378"/>
      <c r="P378"/>
      <c r="R378" s="47"/>
      <c r="S378"/>
      <c r="T378"/>
      <c r="U378"/>
      <c r="V378"/>
      <c r="W378"/>
      <c r="X378"/>
      <c r="Y378"/>
      <c r="Z378"/>
      <c r="AA378" s="12"/>
      <c r="AB378" s="12"/>
      <c r="AC378" s="12"/>
      <c r="AD378" s="12"/>
      <c r="AE378"/>
      <c r="AF378"/>
      <c r="AG378"/>
      <c r="AH378"/>
      <c r="AI378"/>
      <c r="AJ378"/>
      <c r="AK378"/>
      <c r="AL378"/>
      <c r="AM378"/>
      <c r="AN378"/>
      <c r="AO378"/>
      <c r="AP378"/>
      <c r="AQ378"/>
      <c r="AR378"/>
      <c r="AS378"/>
      <c r="AT378"/>
      <c r="AU378"/>
      <c r="AV378"/>
      <c r="AW378"/>
      <c r="AX378"/>
      <c r="AY378"/>
      <c r="AZ378"/>
      <c r="BA378"/>
      <c r="BB378"/>
      <c r="BC378"/>
    </row>
    <row r="379" spans="1:55" s="8" customFormat="1">
      <c r="A379"/>
      <c r="B379"/>
      <c r="C379"/>
      <c r="D379"/>
      <c r="E379"/>
      <c r="F379"/>
      <c r="G379"/>
      <c r="H379"/>
      <c r="I379"/>
      <c r="J379"/>
      <c r="K379"/>
      <c r="L379"/>
      <c r="M379"/>
      <c r="N379"/>
      <c r="O379"/>
      <c r="P379"/>
      <c r="R379" s="47"/>
      <c r="S379"/>
      <c r="T379"/>
      <c r="U379"/>
      <c r="V379"/>
      <c r="W379"/>
      <c r="X379"/>
      <c r="Y379"/>
      <c r="Z379"/>
      <c r="AA379" s="12"/>
      <c r="AB379" s="12"/>
      <c r="AC379" s="12"/>
      <c r="AD379" s="12"/>
      <c r="AE379"/>
      <c r="AF379"/>
      <c r="AG379"/>
      <c r="AH379"/>
      <c r="AI379"/>
      <c r="AJ379"/>
      <c r="AK379"/>
      <c r="AL379"/>
      <c r="AM379"/>
      <c r="AN379"/>
      <c r="AO379"/>
      <c r="AP379"/>
      <c r="AQ379"/>
      <c r="AR379"/>
      <c r="AS379"/>
      <c r="AT379"/>
      <c r="AU379"/>
      <c r="AV379"/>
      <c r="AW379"/>
      <c r="AX379"/>
      <c r="AY379"/>
      <c r="AZ379"/>
      <c r="BA379"/>
      <c r="BB379"/>
      <c r="BC379"/>
    </row>
    <row r="380" spans="1:55" s="8" customFormat="1">
      <c r="A380"/>
      <c r="B380"/>
      <c r="C380"/>
      <c r="D380"/>
      <c r="E380"/>
      <c r="F380"/>
      <c r="G380"/>
      <c r="H380"/>
      <c r="I380"/>
      <c r="J380"/>
      <c r="K380"/>
      <c r="L380"/>
      <c r="M380"/>
      <c r="N380"/>
      <c r="O380"/>
      <c r="P380"/>
      <c r="R380" s="47"/>
      <c r="S380"/>
      <c r="T380"/>
      <c r="U380"/>
      <c r="V380"/>
      <c r="W380"/>
      <c r="X380"/>
      <c r="Y380"/>
      <c r="Z380"/>
      <c r="AA380" s="12"/>
      <c r="AB380" s="12"/>
      <c r="AC380" s="12"/>
      <c r="AD380" s="12"/>
      <c r="AE380"/>
      <c r="AF380"/>
      <c r="AG380"/>
      <c r="AH380"/>
      <c r="AI380"/>
      <c r="AJ380"/>
      <c r="AK380"/>
      <c r="AL380"/>
      <c r="AM380"/>
      <c r="AN380"/>
      <c r="AO380"/>
      <c r="AP380"/>
      <c r="AQ380"/>
      <c r="AR380"/>
      <c r="AS380"/>
      <c r="AT380"/>
      <c r="AU380"/>
      <c r="AV380"/>
      <c r="AW380"/>
      <c r="AX380"/>
      <c r="AY380"/>
      <c r="AZ380"/>
      <c r="BA380"/>
      <c r="BB380"/>
      <c r="BC380"/>
    </row>
    <row r="381" spans="1:55" s="8" customFormat="1">
      <c r="A381"/>
      <c r="B381"/>
      <c r="C381"/>
      <c r="D381"/>
      <c r="E381"/>
      <c r="F381"/>
      <c r="G381"/>
      <c r="H381"/>
      <c r="I381"/>
      <c r="J381"/>
      <c r="K381"/>
      <c r="L381"/>
      <c r="M381"/>
      <c r="N381"/>
      <c r="O381"/>
      <c r="P381"/>
      <c r="R381" s="47"/>
      <c r="S381"/>
      <c r="T381"/>
      <c r="U381"/>
      <c r="V381"/>
      <c r="W381"/>
      <c r="X381"/>
      <c r="Y381"/>
      <c r="Z381"/>
      <c r="AA381" s="12"/>
      <c r="AB381" s="12"/>
      <c r="AC381" s="12"/>
      <c r="AD381" s="12"/>
      <c r="AE381"/>
      <c r="AF381"/>
      <c r="AG381"/>
      <c r="AH381"/>
      <c r="AI381"/>
      <c r="AJ381"/>
      <c r="AK381"/>
      <c r="AL381"/>
      <c r="AM381"/>
      <c r="AN381"/>
      <c r="AO381"/>
      <c r="AP381"/>
      <c r="AQ381"/>
      <c r="AR381"/>
      <c r="AS381"/>
      <c r="AT381"/>
      <c r="AU381"/>
      <c r="AV381"/>
      <c r="AW381"/>
      <c r="AX381"/>
      <c r="AY381"/>
      <c r="AZ381"/>
      <c r="BA381"/>
      <c r="BB381"/>
      <c r="BC381"/>
    </row>
    <row r="382" spans="1:55" s="8" customFormat="1">
      <c r="A382"/>
      <c r="B382"/>
      <c r="C382"/>
      <c r="D382"/>
      <c r="E382"/>
      <c r="F382"/>
      <c r="G382"/>
      <c r="H382"/>
      <c r="I382"/>
      <c r="J382"/>
      <c r="K382"/>
      <c r="L382"/>
      <c r="M382"/>
      <c r="N382"/>
      <c r="O382"/>
      <c r="P382"/>
      <c r="R382" s="47"/>
      <c r="S382"/>
      <c r="T382"/>
      <c r="U382"/>
      <c r="V382"/>
      <c r="W382"/>
      <c r="X382"/>
      <c r="Y382"/>
      <c r="Z382"/>
      <c r="AA382" s="12"/>
      <c r="AB382" s="12"/>
      <c r="AC382" s="12"/>
      <c r="AD382" s="12"/>
      <c r="AE382"/>
      <c r="AF382"/>
      <c r="AG382"/>
      <c r="AH382"/>
      <c r="AI382"/>
      <c r="AJ382"/>
      <c r="AK382"/>
      <c r="AL382"/>
      <c r="AM382"/>
      <c r="AN382"/>
      <c r="AO382"/>
      <c r="AP382"/>
      <c r="AQ382"/>
      <c r="AR382"/>
      <c r="AS382"/>
      <c r="AT382"/>
      <c r="AU382"/>
      <c r="AV382"/>
      <c r="AW382"/>
      <c r="AX382"/>
      <c r="AY382"/>
      <c r="AZ382"/>
      <c r="BA382"/>
      <c r="BB382"/>
      <c r="BC382"/>
    </row>
    <row r="383" spans="1:55" s="8" customFormat="1">
      <c r="A383"/>
      <c r="B383"/>
      <c r="C383"/>
      <c r="D383"/>
      <c r="E383"/>
      <c r="F383"/>
      <c r="G383"/>
      <c r="H383"/>
      <c r="I383"/>
      <c r="J383"/>
      <c r="K383"/>
      <c r="L383"/>
      <c r="M383"/>
      <c r="N383"/>
      <c r="O383"/>
      <c r="P383"/>
      <c r="R383" s="47"/>
      <c r="S383"/>
      <c r="T383"/>
      <c r="U383"/>
      <c r="V383"/>
      <c r="W383"/>
      <c r="X383"/>
      <c r="Y383"/>
      <c r="Z383"/>
      <c r="AA383" s="12"/>
      <c r="AB383" s="12"/>
      <c r="AC383" s="12"/>
      <c r="AD383" s="12"/>
      <c r="AE383"/>
      <c r="AF383"/>
      <c r="AG383"/>
      <c r="AH383"/>
      <c r="AI383"/>
      <c r="AJ383"/>
      <c r="AK383"/>
      <c r="AL383"/>
      <c r="AM383"/>
      <c r="AN383"/>
      <c r="AO383"/>
      <c r="AP383"/>
      <c r="AQ383"/>
      <c r="AR383"/>
      <c r="AS383"/>
      <c r="AT383"/>
      <c r="AU383"/>
      <c r="AV383"/>
      <c r="AW383"/>
      <c r="AX383"/>
      <c r="AY383"/>
      <c r="AZ383"/>
      <c r="BA383"/>
      <c r="BB383"/>
      <c r="BC383"/>
    </row>
    <row r="384" spans="1:55" s="8" customFormat="1">
      <c r="A384"/>
      <c r="B384"/>
      <c r="C384"/>
      <c r="D384"/>
      <c r="E384"/>
      <c r="F384"/>
      <c r="G384"/>
      <c r="H384"/>
      <c r="I384"/>
      <c r="J384"/>
      <c r="K384"/>
      <c r="L384"/>
      <c r="M384"/>
      <c r="N384"/>
      <c r="O384"/>
      <c r="P384"/>
      <c r="R384" s="47"/>
      <c r="S384"/>
      <c r="T384"/>
      <c r="U384"/>
      <c r="V384"/>
      <c r="W384"/>
      <c r="X384"/>
      <c r="Y384"/>
      <c r="Z384"/>
      <c r="AA384" s="12"/>
      <c r="AB384" s="12"/>
      <c r="AC384" s="12"/>
      <c r="AD384" s="12"/>
      <c r="AE384"/>
      <c r="AF384"/>
      <c r="AG384"/>
      <c r="AH384"/>
      <c r="AI384"/>
      <c r="AJ384"/>
      <c r="AK384"/>
      <c r="AL384"/>
      <c r="AM384"/>
      <c r="AN384"/>
      <c r="AO384"/>
      <c r="AP384"/>
      <c r="AQ384"/>
      <c r="AR384"/>
      <c r="AS384"/>
      <c r="AT384"/>
      <c r="AU384"/>
      <c r="AV384"/>
      <c r="AW384"/>
      <c r="AX384"/>
      <c r="AY384"/>
      <c r="AZ384"/>
      <c r="BA384"/>
      <c r="BB384"/>
      <c r="BC384"/>
    </row>
    <row r="385" spans="1:55" s="8" customFormat="1">
      <c r="A385"/>
      <c r="B385"/>
      <c r="C385"/>
      <c r="D385"/>
      <c r="E385"/>
      <c r="F385"/>
      <c r="G385"/>
      <c r="H385"/>
      <c r="I385"/>
      <c r="J385"/>
      <c r="K385"/>
      <c r="L385"/>
      <c r="M385"/>
      <c r="N385"/>
      <c r="O385"/>
      <c r="P385"/>
      <c r="R385" s="47"/>
      <c r="S385"/>
      <c r="T385"/>
      <c r="U385"/>
      <c r="V385"/>
      <c r="W385"/>
      <c r="X385"/>
      <c r="Y385"/>
      <c r="Z385"/>
      <c r="AA385" s="12"/>
      <c r="AB385" s="12"/>
      <c r="AC385" s="12"/>
      <c r="AD385" s="12"/>
      <c r="AE385"/>
      <c r="AF385"/>
      <c r="AG385"/>
      <c r="AH385"/>
      <c r="AI385"/>
      <c r="AJ385"/>
      <c r="AK385"/>
      <c r="AL385"/>
      <c r="AM385"/>
      <c r="AN385"/>
      <c r="AO385"/>
      <c r="AP385"/>
      <c r="AQ385"/>
      <c r="AR385"/>
      <c r="AS385"/>
      <c r="AT385"/>
      <c r="AU385"/>
      <c r="AV385"/>
      <c r="AW385"/>
      <c r="AX385"/>
      <c r="AY385"/>
      <c r="AZ385"/>
      <c r="BA385"/>
      <c r="BB385"/>
      <c r="BC385"/>
    </row>
    <row r="386" spans="1:55" s="8" customFormat="1">
      <c r="A386"/>
      <c r="B386"/>
      <c r="C386"/>
      <c r="D386"/>
      <c r="E386"/>
      <c r="F386"/>
      <c r="G386"/>
      <c r="H386"/>
      <c r="I386"/>
      <c r="J386"/>
      <c r="K386"/>
      <c r="L386"/>
      <c r="M386"/>
      <c r="N386"/>
      <c r="O386"/>
      <c r="P386"/>
      <c r="R386" s="47"/>
      <c r="S386"/>
      <c r="T386"/>
      <c r="U386"/>
      <c r="V386"/>
      <c r="W386"/>
      <c r="X386"/>
      <c r="Y386"/>
      <c r="Z386"/>
      <c r="AA386" s="12"/>
      <c r="AB386" s="12"/>
      <c r="AC386" s="12"/>
      <c r="AD386" s="12"/>
      <c r="AE386"/>
      <c r="AF386"/>
      <c r="AG386"/>
      <c r="AH386"/>
      <c r="AI386"/>
      <c r="AJ386"/>
      <c r="AK386"/>
      <c r="AL386"/>
      <c r="AM386"/>
      <c r="AN386"/>
      <c r="AO386"/>
      <c r="AP386"/>
      <c r="AQ386"/>
      <c r="AR386"/>
      <c r="AS386"/>
      <c r="AT386"/>
      <c r="AU386"/>
      <c r="AV386"/>
      <c r="AW386"/>
      <c r="AX386"/>
      <c r="AY386"/>
      <c r="AZ386"/>
      <c r="BA386"/>
      <c r="BB386"/>
      <c r="BC386"/>
    </row>
    <row r="387" spans="1:55" s="8" customFormat="1">
      <c r="A387"/>
      <c r="B387"/>
      <c r="C387"/>
      <c r="D387"/>
      <c r="E387"/>
      <c r="F387"/>
      <c r="G387"/>
      <c r="H387"/>
      <c r="I387"/>
      <c r="J387"/>
      <c r="K387"/>
      <c r="L387"/>
      <c r="M387"/>
      <c r="N387"/>
      <c r="O387"/>
      <c r="P387"/>
      <c r="R387" s="47"/>
      <c r="S387"/>
      <c r="T387"/>
      <c r="U387"/>
      <c r="V387"/>
      <c r="W387"/>
      <c r="X387"/>
      <c r="Y387"/>
      <c r="Z387"/>
      <c r="AA387" s="12"/>
      <c r="AB387" s="12"/>
      <c r="AC387" s="12"/>
      <c r="AD387" s="12"/>
      <c r="AE387"/>
      <c r="AF387"/>
      <c r="AG387"/>
      <c r="AH387"/>
      <c r="AI387"/>
      <c r="AJ387"/>
      <c r="AK387"/>
      <c r="AL387"/>
      <c r="AM387"/>
      <c r="AN387"/>
      <c r="AO387"/>
      <c r="AP387"/>
      <c r="AQ387"/>
      <c r="AR387"/>
      <c r="AS387"/>
      <c r="AT387"/>
      <c r="AU387"/>
      <c r="AV387"/>
      <c r="AW387"/>
      <c r="AX387"/>
      <c r="AY387"/>
      <c r="AZ387"/>
      <c r="BA387"/>
      <c r="BB387"/>
      <c r="BC387"/>
    </row>
    <row r="388" spans="1:55" s="8" customFormat="1">
      <c r="A388"/>
      <c r="B388"/>
      <c r="C388"/>
      <c r="D388"/>
      <c r="E388"/>
      <c r="F388"/>
      <c r="G388"/>
      <c r="H388"/>
      <c r="I388"/>
      <c r="J388"/>
      <c r="K388"/>
      <c r="L388"/>
      <c r="M388"/>
      <c r="N388"/>
      <c r="O388"/>
      <c r="P388"/>
      <c r="R388" s="47"/>
      <c r="S388"/>
      <c r="T388"/>
      <c r="U388"/>
      <c r="V388"/>
      <c r="W388"/>
      <c r="X388"/>
      <c r="Y388"/>
      <c r="Z388"/>
      <c r="AA388" s="12"/>
      <c r="AB388" s="12"/>
      <c r="AC388" s="12"/>
      <c r="AD388" s="12"/>
      <c r="AE388"/>
      <c r="AF388"/>
      <c r="AG388"/>
      <c r="AH388"/>
      <c r="AI388"/>
      <c r="AJ388"/>
      <c r="AK388"/>
      <c r="AL388"/>
      <c r="AM388"/>
      <c r="AN388"/>
      <c r="AO388"/>
      <c r="AP388"/>
      <c r="AQ388"/>
      <c r="AR388"/>
      <c r="AS388"/>
      <c r="AT388"/>
      <c r="AU388"/>
      <c r="AV388"/>
      <c r="AW388"/>
      <c r="AX388"/>
      <c r="AY388"/>
      <c r="AZ388"/>
      <c r="BA388"/>
      <c r="BB388"/>
      <c r="BC388"/>
    </row>
    <row r="389" spans="1:55" s="8" customFormat="1">
      <c r="A389"/>
      <c r="B389"/>
      <c r="C389"/>
      <c r="D389"/>
      <c r="E389"/>
      <c r="F389"/>
      <c r="G389"/>
      <c r="H389"/>
      <c r="I389"/>
      <c r="J389"/>
      <c r="K389"/>
      <c r="L389"/>
      <c r="M389"/>
      <c r="N389"/>
      <c r="O389"/>
      <c r="P389"/>
      <c r="R389" s="47"/>
      <c r="S389"/>
      <c r="T389"/>
      <c r="U389"/>
      <c r="V389"/>
      <c r="W389"/>
      <c r="X389"/>
      <c r="Y389"/>
      <c r="Z389"/>
      <c r="AA389" s="12"/>
      <c r="AB389" s="12"/>
      <c r="AC389" s="12"/>
      <c r="AD389" s="12"/>
      <c r="AE389"/>
      <c r="AF389"/>
      <c r="AG389"/>
      <c r="AH389"/>
      <c r="AI389"/>
      <c r="AJ389"/>
      <c r="AK389"/>
      <c r="AL389"/>
      <c r="AM389"/>
      <c r="AN389"/>
      <c r="AO389"/>
      <c r="AP389"/>
      <c r="AQ389"/>
      <c r="AR389"/>
      <c r="AS389"/>
      <c r="AT389"/>
      <c r="AU389"/>
      <c r="AV389"/>
      <c r="AW389"/>
      <c r="AX389"/>
      <c r="AY389"/>
      <c r="AZ389"/>
      <c r="BA389"/>
      <c r="BB389"/>
      <c r="BC389"/>
    </row>
    <row r="390" spans="1:55" s="8" customFormat="1">
      <c r="A390"/>
      <c r="B390"/>
      <c r="C390"/>
      <c r="D390"/>
      <c r="E390"/>
      <c r="F390"/>
      <c r="G390"/>
      <c r="H390"/>
      <c r="I390"/>
      <c r="J390"/>
      <c r="K390"/>
      <c r="L390"/>
      <c r="M390"/>
      <c r="N390"/>
      <c r="O390"/>
      <c r="P390"/>
      <c r="R390" s="47"/>
      <c r="S390"/>
      <c r="T390"/>
      <c r="U390"/>
      <c r="V390"/>
      <c r="W390"/>
      <c r="X390"/>
      <c r="Y390"/>
      <c r="Z390"/>
      <c r="AA390" s="12"/>
      <c r="AB390" s="12"/>
      <c r="AC390" s="12"/>
      <c r="AD390" s="12"/>
      <c r="AE390"/>
      <c r="AF390"/>
      <c r="AG390"/>
      <c r="AH390"/>
      <c r="AI390"/>
      <c r="AJ390"/>
      <c r="AK390"/>
      <c r="AL390"/>
      <c r="AM390"/>
      <c r="AN390"/>
      <c r="AO390"/>
      <c r="AP390"/>
      <c r="AQ390"/>
      <c r="AR390"/>
      <c r="AS390"/>
      <c r="AT390"/>
      <c r="AU390"/>
      <c r="AV390"/>
      <c r="AW390"/>
      <c r="AX390"/>
      <c r="AY390"/>
      <c r="AZ390"/>
      <c r="BA390"/>
      <c r="BB390"/>
      <c r="BC390"/>
    </row>
    <row r="391" spans="1:55" s="8" customFormat="1">
      <c r="A391"/>
      <c r="B391"/>
      <c r="C391"/>
      <c r="D391"/>
      <c r="E391"/>
      <c r="F391"/>
      <c r="G391"/>
      <c r="H391"/>
      <c r="I391"/>
      <c r="J391"/>
      <c r="K391"/>
      <c r="L391"/>
      <c r="M391"/>
      <c r="N391"/>
      <c r="O391"/>
      <c r="P391"/>
      <c r="R391" s="47"/>
      <c r="S391"/>
      <c r="T391"/>
      <c r="U391"/>
      <c r="V391"/>
      <c r="W391"/>
      <c r="X391"/>
      <c r="Y391"/>
      <c r="Z391"/>
      <c r="AA391" s="12"/>
      <c r="AB391" s="12"/>
      <c r="AC391" s="12"/>
      <c r="AD391" s="12"/>
      <c r="AE391"/>
      <c r="AF391"/>
      <c r="AG391"/>
      <c r="AH391"/>
      <c r="AI391"/>
      <c r="AJ391"/>
      <c r="AK391"/>
      <c r="AL391"/>
      <c r="AM391"/>
      <c r="AN391"/>
      <c r="AO391"/>
      <c r="AP391"/>
      <c r="AQ391"/>
      <c r="AR391"/>
      <c r="AS391"/>
      <c r="AT391"/>
      <c r="AU391"/>
      <c r="AV391"/>
      <c r="AW391"/>
      <c r="AX391"/>
      <c r="AY391"/>
      <c r="AZ391"/>
      <c r="BA391"/>
      <c r="BB391"/>
      <c r="BC391"/>
    </row>
    <row r="392" spans="1:55" s="8" customFormat="1">
      <c r="A392"/>
      <c r="B392"/>
      <c r="C392"/>
      <c r="D392"/>
      <c r="E392"/>
      <c r="F392"/>
      <c r="G392"/>
      <c r="H392"/>
      <c r="I392"/>
      <c r="J392"/>
      <c r="K392"/>
      <c r="L392"/>
      <c r="M392"/>
      <c r="N392"/>
      <c r="O392"/>
      <c r="P392"/>
      <c r="R392" s="47"/>
      <c r="S392"/>
      <c r="T392"/>
      <c r="U392"/>
      <c r="V392"/>
      <c r="W392"/>
      <c r="X392"/>
      <c r="Y392"/>
      <c r="Z392"/>
      <c r="AA392" s="12"/>
      <c r="AB392" s="12"/>
      <c r="AC392" s="12"/>
      <c r="AD392" s="12"/>
      <c r="AE392"/>
      <c r="AF392"/>
      <c r="AG392"/>
      <c r="AH392"/>
      <c r="AI392"/>
      <c r="AJ392"/>
      <c r="AK392"/>
      <c r="AL392"/>
      <c r="AM392"/>
      <c r="AN392"/>
      <c r="AO392"/>
      <c r="AP392"/>
      <c r="AQ392"/>
      <c r="AR392"/>
      <c r="AS392"/>
      <c r="AT392"/>
      <c r="AU392"/>
      <c r="AV392"/>
      <c r="AW392"/>
      <c r="AX392"/>
      <c r="AY392"/>
      <c r="AZ392"/>
      <c r="BA392"/>
      <c r="BB392"/>
      <c r="BC392"/>
    </row>
    <row r="393" spans="1:55" s="8" customFormat="1">
      <c r="A393"/>
      <c r="B393"/>
      <c r="C393"/>
      <c r="D393"/>
      <c r="E393"/>
      <c r="F393"/>
      <c r="G393"/>
      <c r="H393"/>
      <c r="I393"/>
      <c r="J393"/>
      <c r="K393"/>
      <c r="L393"/>
      <c r="M393"/>
      <c r="N393"/>
      <c r="O393"/>
      <c r="P393"/>
      <c r="R393" s="47"/>
      <c r="S393"/>
      <c r="T393"/>
      <c r="U393"/>
      <c r="V393"/>
      <c r="W393"/>
      <c r="X393"/>
      <c r="Y393"/>
      <c r="Z393"/>
      <c r="AA393" s="12"/>
      <c r="AB393" s="12"/>
      <c r="AC393" s="12"/>
      <c r="AD393" s="12"/>
      <c r="AE393"/>
      <c r="AF393"/>
      <c r="AG393"/>
      <c r="AH393"/>
      <c r="AI393"/>
      <c r="AJ393"/>
      <c r="AK393"/>
      <c r="AL393"/>
      <c r="AM393"/>
      <c r="AN393"/>
      <c r="AO393"/>
      <c r="AP393"/>
      <c r="AQ393"/>
      <c r="AR393"/>
      <c r="AS393"/>
      <c r="AT393"/>
      <c r="AU393"/>
      <c r="AV393"/>
      <c r="AW393"/>
      <c r="AX393"/>
      <c r="AY393"/>
      <c r="AZ393"/>
      <c r="BA393"/>
      <c r="BB393"/>
      <c r="BC393"/>
    </row>
    <row r="394" spans="1:55" s="8" customFormat="1">
      <c r="A394"/>
      <c r="B394"/>
      <c r="C394"/>
      <c r="D394"/>
      <c r="E394"/>
      <c r="F394"/>
      <c r="G394"/>
      <c r="H394"/>
      <c r="I394"/>
      <c r="J394"/>
      <c r="K394"/>
      <c r="L394"/>
      <c r="M394"/>
      <c r="N394"/>
      <c r="O394"/>
      <c r="P394"/>
      <c r="R394" s="47"/>
      <c r="S394"/>
      <c r="T394"/>
      <c r="U394"/>
      <c r="V394"/>
      <c r="W394"/>
      <c r="X394"/>
      <c r="Y394"/>
      <c r="Z394"/>
      <c r="AA394" s="12"/>
      <c r="AB394" s="12"/>
      <c r="AC394" s="12"/>
      <c r="AD394" s="12"/>
      <c r="AE394"/>
      <c r="AF394"/>
      <c r="AG394"/>
      <c r="AH394"/>
      <c r="AI394"/>
      <c r="AJ394"/>
      <c r="AK394"/>
      <c r="AL394"/>
      <c r="AM394"/>
      <c r="AN394"/>
      <c r="AO394"/>
      <c r="AP394"/>
      <c r="AQ394"/>
      <c r="AR394"/>
      <c r="AS394"/>
      <c r="AT394"/>
      <c r="AU394"/>
      <c r="AV394"/>
      <c r="AW394"/>
      <c r="AX394"/>
      <c r="AY394"/>
      <c r="AZ394"/>
      <c r="BA394"/>
      <c r="BB394"/>
      <c r="BC394"/>
    </row>
    <row r="395" spans="1:55" s="8" customFormat="1">
      <c r="A395"/>
      <c r="B395"/>
      <c r="C395"/>
      <c r="D395"/>
      <c r="E395"/>
      <c r="F395"/>
      <c r="G395"/>
      <c r="H395"/>
      <c r="I395"/>
      <c r="J395"/>
      <c r="K395"/>
      <c r="L395"/>
      <c r="M395"/>
      <c r="N395"/>
      <c r="O395"/>
      <c r="P395"/>
      <c r="R395" s="47"/>
      <c r="S395"/>
      <c r="T395"/>
      <c r="U395"/>
      <c r="V395"/>
      <c r="W395"/>
      <c r="X395"/>
      <c r="Y395"/>
      <c r="Z395"/>
      <c r="AA395" s="12"/>
      <c r="AB395" s="12"/>
      <c r="AC395" s="12"/>
      <c r="AD395" s="12"/>
      <c r="AE395"/>
      <c r="AF395"/>
      <c r="AG395"/>
      <c r="AH395"/>
      <c r="AI395"/>
      <c r="AJ395"/>
      <c r="AK395"/>
      <c r="AL395"/>
      <c r="AM395"/>
      <c r="AN395"/>
      <c r="AO395"/>
      <c r="AP395"/>
      <c r="AQ395"/>
      <c r="AR395"/>
      <c r="AS395"/>
      <c r="AT395"/>
      <c r="AU395"/>
      <c r="AV395"/>
      <c r="AW395"/>
      <c r="AX395"/>
      <c r="AY395"/>
      <c r="AZ395"/>
      <c r="BA395"/>
      <c r="BB395"/>
      <c r="BC395"/>
    </row>
    <row r="396" spans="1:55" s="8" customFormat="1">
      <c r="A396"/>
      <c r="B396"/>
      <c r="C396"/>
      <c r="D396"/>
      <c r="E396"/>
      <c r="F396"/>
      <c r="G396"/>
      <c r="H396"/>
      <c r="I396"/>
      <c r="J396"/>
      <c r="K396"/>
      <c r="L396"/>
      <c r="M396"/>
      <c r="N396"/>
      <c r="O396"/>
      <c r="P396"/>
      <c r="R396" s="47"/>
      <c r="S396"/>
      <c r="T396"/>
      <c r="U396"/>
      <c r="V396"/>
      <c r="W396"/>
      <c r="X396"/>
      <c r="Y396"/>
      <c r="Z396"/>
      <c r="AA396" s="12"/>
      <c r="AB396" s="12"/>
      <c r="AC396" s="12"/>
      <c r="AD396" s="12"/>
      <c r="AE396"/>
      <c r="AF396"/>
      <c r="AG396"/>
      <c r="AH396"/>
      <c r="AI396"/>
      <c r="AJ396"/>
      <c r="AK396"/>
      <c r="AL396"/>
      <c r="AM396"/>
      <c r="AN396"/>
      <c r="AO396"/>
      <c r="AP396"/>
      <c r="AQ396"/>
      <c r="AR396"/>
      <c r="AS396"/>
      <c r="AT396"/>
      <c r="AU396"/>
      <c r="AV396"/>
      <c r="AW396"/>
      <c r="AX396"/>
      <c r="AY396"/>
      <c r="AZ396"/>
      <c r="BA396"/>
      <c r="BB396"/>
      <c r="BC396"/>
    </row>
    <row r="397" spans="1:55" s="8" customFormat="1">
      <c r="A397"/>
      <c r="B397"/>
      <c r="C397"/>
      <c r="D397"/>
      <c r="E397"/>
      <c r="F397"/>
      <c r="G397"/>
      <c r="H397"/>
      <c r="I397"/>
      <c r="J397"/>
      <c r="K397"/>
      <c r="L397"/>
      <c r="M397"/>
      <c r="N397"/>
      <c r="O397"/>
      <c r="P397"/>
      <c r="R397" s="47"/>
      <c r="S397"/>
      <c r="T397"/>
      <c r="U397"/>
      <c r="V397"/>
      <c r="W397"/>
      <c r="X397"/>
      <c r="Y397"/>
      <c r="Z397"/>
      <c r="AA397" s="12"/>
      <c r="AB397" s="12"/>
      <c r="AC397" s="12"/>
      <c r="AD397" s="12"/>
      <c r="AE397"/>
      <c r="AF397"/>
      <c r="AG397"/>
      <c r="AH397"/>
      <c r="AI397"/>
      <c r="AJ397"/>
      <c r="AK397"/>
      <c r="AL397"/>
      <c r="AM397"/>
      <c r="AN397"/>
      <c r="AO397"/>
      <c r="AP397"/>
      <c r="AQ397"/>
      <c r="AR397"/>
      <c r="AS397"/>
      <c r="AT397"/>
      <c r="AU397"/>
      <c r="AV397"/>
      <c r="AW397"/>
      <c r="AX397"/>
      <c r="AY397"/>
      <c r="AZ397"/>
      <c r="BA397"/>
      <c r="BB397"/>
      <c r="BC397"/>
    </row>
    <row r="398" spans="1:55" s="8" customFormat="1">
      <c r="A398"/>
      <c r="B398"/>
      <c r="C398"/>
      <c r="D398"/>
      <c r="E398"/>
      <c r="F398"/>
      <c r="G398"/>
      <c r="H398"/>
      <c r="I398"/>
      <c r="J398"/>
      <c r="K398"/>
      <c r="L398"/>
      <c r="M398"/>
      <c r="N398"/>
      <c r="O398"/>
      <c r="P398"/>
      <c r="R398" s="47"/>
      <c r="S398"/>
      <c r="T398"/>
      <c r="U398"/>
      <c r="V398"/>
      <c r="W398"/>
      <c r="X398"/>
      <c r="Y398"/>
      <c r="Z398"/>
      <c r="AA398" s="12"/>
      <c r="AB398" s="12"/>
      <c r="AC398" s="12"/>
      <c r="AD398" s="12"/>
      <c r="AE398"/>
      <c r="AF398"/>
      <c r="AG398"/>
      <c r="AH398"/>
      <c r="AI398"/>
      <c r="AJ398"/>
      <c r="AK398"/>
      <c r="AL398"/>
      <c r="AM398"/>
      <c r="AN398"/>
      <c r="AO398"/>
      <c r="AP398"/>
      <c r="AQ398"/>
      <c r="AR398"/>
      <c r="AS398"/>
      <c r="AT398"/>
      <c r="AU398"/>
      <c r="AV398"/>
      <c r="AW398"/>
      <c r="AX398"/>
      <c r="AY398"/>
      <c r="AZ398"/>
      <c r="BA398"/>
      <c r="BB398"/>
      <c r="BC398"/>
    </row>
    <row r="399" spans="1:55" s="8" customFormat="1">
      <c r="A399"/>
      <c r="B399"/>
      <c r="C399"/>
      <c r="D399"/>
      <c r="E399"/>
      <c r="F399"/>
      <c r="G399"/>
      <c r="H399"/>
      <c r="I399"/>
      <c r="J399"/>
      <c r="K399"/>
      <c r="L399"/>
      <c r="M399"/>
      <c r="N399"/>
      <c r="O399"/>
      <c r="P399"/>
      <c r="R399" s="47"/>
      <c r="S399"/>
      <c r="T399"/>
      <c r="U399"/>
      <c r="V399"/>
      <c r="W399"/>
      <c r="X399"/>
      <c r="Y399"/>
      <c r="Z399"/>
      <c r="AA399" s="12"/>
      <c r="AB399" s="12"/>
      <c r="AC399" s="12"/>
      <c r="AD399" s="12"/>
      <c r="AE399"/>
      <c r="AF399"/>
      <c r="AG399"/>
      <c r="AH399"/>
      <c r="AI399"/>
      <c r="AJ399"/>
      <c r="AK399"/>
      <c r="AL399"/>
      <c r="AM399"/>
      <c r="AN399"/>
      <c r="AO399"/>
      <c r="AP399"/>
      <c r="AQ399"/>
      <c r="AR399"/>
      <c r="AS399"/>
      <c r="AT399"/>
      <c r="AU399"/>
      <c r="AV399"/>
      <c r="AW399"/>
      <c r="AX399"/>
      <c r="AY399"/>
      <c r="AZ399"/>
      <c r="BA399"/>
      <c r="BB399"/>
      <c r="BC399"/>
    </row>
    <row r="400" spans="1:55" s="8" customFormat="1">
      <c r="A400"/>
      <c r="B400"/>
      <c r="C400"/>
      <c r="D400"/>
      <c r="E400"/>
      <c r="F400"/>
      <c r="G400"/>
      <c r="H400"/>
      <c r="I400"/>
      <c r="J400"/>
      <c r="K400"/>
      <c r="L400"/>
      <c r="M400"/>
      <c r="N400"/>
      <c r="O400"/>
      <c r="P400"/>
      <c r="R400" s="47"/>
      <c r="S400"/>
      <c r="T400"/>
      <c r="U400"/>
      <c r="V400"/>
      <c r="W400"/>
      <c r="X400"/>
      <c r="Y400"/>
      <c r="Z400"/>
      <c r="AA400" s="12"/>
      <c r="AB400" s="12"/>
      <c r="AC400" s="12"/>
      <c r="AD400" s="12"/>
      <c r="AE400"/>
      <c r="AF400"/>
      <c r="AG400"/>
      <c r="AH400"/>
      <c r="AI400"/>
      <c r="AJ400"/>
      <c r="AK400"/>
      <c r="AL400"/>
      <c r="AM400"/>
      <c r="AN400"/>
      <c r="AO400"/>
      <c r="AP400"/>
      <c r="AQ400"/>
      <c r="AR400"/>
      <c r="AS400"/>
      <c r="AT400"/>
      <c r="AU400"/>
      <c r="AV400"/>
      <c r="AW400"/>
      <c r="AX400"/>
      <c r="AY400"/>
      <c r="AZ400"/>
      <c r="BA400"/>
      <c r="BB400"/>
      <c r="BC400"/>
    </row>
    <row r="401" spans="1:55" s="8" customFormat="1">
      <c r="A401"/>
      <c r="B401"/>
      <c r="C401"/>
      <c r="D401"/>
      <c r="E401"/>
      <c r="F401"/>
      <c r="G401"/>
      <c r="H401"/>
      <c r="I401"/>
      <c r="J401"/>
      <c r="K401"/>
      <c r="L401"/>
      <c r="M401"/>
      <c r="N401"/>
      <c r="O401"/>
      <c r="P401"/>
      <c r="R401" s="47"/>
      <c r="S401"/>
      <c r="T401"/>
      <c r="U401"/>
      <c r="V401"/>
      <c r="W401"/>
      <c r="X401"/>
      <c r="Y401"/>
      <c r="Z401"/>
      <c r="AA401" s="12"/>
      <c r="AB401" s="12"/>
      <c r="AC401" s="12"/>
      <c r="AD401" s="12"/>
      <c r="AE401"/>
      <c r="AF401"/>
      <c r="AG401"/>
      <c r="AH401"/>
      <c r="AI401"/>
      <c r="AJ401"/>
      <c r="AK401"/>
      <c r="AL401"/>
      <c r="AM401"/>
      <c r="AN401"/>
      <c r="AO401"/>
      <c r="AP401"/>
      <c r="AQ401"/>
      <c r="AR401"/>
      <c r="AS401"/>
      <c r="AT401"/>
      <c r="AU401"/>
      <c r="AV401"/>
      <c r="AW401"/>
      <c r="AX401"/>
      <c r="AY401"/>
      <c r="AZ401"/>
      <c r="BA401"/>
      <c r="BB401"/>
      <c r="BC401"/>
    </row>
    <row r="402" spans="1:55" s="8" customFormat="1">
      <c r="A402"/>
      <c r="B402"/>
      <c r="C402"/>
      <c r="D402"/>
      <c r="E402"/>
      <c r="F402"/>
      <c r="G402"/>
      <c r="H402"/>
      <c r="I402"/>
      <c r="J402"/>
      <c r="K402"/>
      <c r="L402"/>
      <c r="M402"/>
      <c r="N402"/>
      <c r="O402"/>
      <c r="P402"/>
      <c r="R402" s="47"/>
      <c r="S402"/>
      <c r="T402"/>
      <c r="U402"/>
      <c r="V402"/>
      <c r="W402"/>
      <c r="X402"/>
      <c r="Y402"/>
      <c r="Z402"/>
      <c r="AA402" s="12"/>
      <c r="AB402" s="12"/>
      <c r="AC402" s="12"/>
      <c r="AD402" s="12"/>
      <c r="AE402"/>
      <c r="AF402"/>
      <c r="AG402"/>
      <c r="AH402"/>
      <c r="AI402"/>
      <c r="AJ402"/>
      <c r="AK402"/>
      <c r="AL402"/>
      <c r="AM402"/>
      <c r="AN402"/>
      <c r="AO402"/>
      <c r="AP402"/>
      <c r="AQ402"/>
      <c r="AR402"/>
      <c r="AS402"/>
      <c r="AT402"/>
      <c r="AU402"/>
      <c r="AV402"/>
      <c r="AW402"/>
      <c r="AX402"/>
      <c r="AY402"/>
      <c r="AZ402"/>
      <c r="BA402"/>
      <c r="BB402"/>
      <c r="BC402"/>
    </row>
    <row r="403" spans="1:55" s="8" customFormat="1">
      <c r="A403"/>
      <c r="B403"/>
      <c r="C403"/>
      <c r="D403"/>
      <c r="E403"/>
      <c r="F403"/>
      <c r="G403"/>
      <c r="H403"/>
      <c r="I403"/>
      <c r="J403"/>
      <c r="K403"/>
      <c r="L403"/>
      <c r="M403"/>
      <c r="N403"/>
      <c r="O403"/>
      <c r="P403"/>
      <c r="R403" s="47"/>
      <c r="S403"/>
      <c r="T403"/>
      <c r="U403"/>
      <c r="V403"/>
      <c r="W403"/>
      <c r="X403"/>
      <c r="Y403"/>
      <c r="Z403"/>
      <c r="AA403" s="12"/>
      <c r="AB403" s="12"/>
      <c r="AC403" s="12"/>
      <c r="AD403" s="12"/>
      <c r="AE403"/>
      <c r="AF403"/>
      <c r="AG403"/>
      <c r="AH403"/>
      <c r="AI403"/>
      <c r="AJ403"/>
      <c r="AK403"/>
      <c r="AL403"/>
      <c r="AM403"/>
      <c r="AN403"/>
      <c r="AO403"/>
      <c r="AP403"/>
      <c r="AQ403"/>
      <c r="AR403"/>
      <c r="AS403"/>
      <c r="AT403"/>
      <c r="AU403"/>
      <c r="AV403"/>
      <c r="AW403"/>
      <c r="AX403"/>
      <c r="AY403"/>
      <c r="AZ403"/>
      <c r="BA403"/>
      <c r="BB403"/>
      <c r="BC403"/>
    </row>
    <row r="404" spans="1:55" s="8" customFormat="1">
      <c r="A404"/>
      <c r="B404"/>
      <c r="C404"/>
      <c r="D404"/>
      <c r="E404"/>
      <c r="F404"/>
      <c r="G404"/>
      <c r="H404"/>
      <c r="I404"/>
      <c r="J404"/>
      <c r="K404"/>
      <c r="L404"/>
      <c r="M404"/>
      <c r="N404"/>
      <c r="O404"/>
      <c r="P404"/>
      <c r="R404" s="47"/>
      <c r="S404"/>
      <c r="T404"/>
      <c r="U404"/>
      <c r="V404"/>
      <c r="W404"/>
      <c r="X404"/>
      <c r="Y404"/>
      <c r="Z404"/>
      <c r="AA404" s="12"/>
      <c r="AB404" s="12"/>
      <c r="AC404" s="12"/>
      <c r="AD404" s="12"/>
      <c r="AE404"/>
      <c r="AF404"/>
      <c r="AG404"/>
      <c r="AH404"/>
      <c r="AI404"/>
      <c r="AJ404"/>
      <c r="AK404"/>
      <c r="AL404"/>
      <c r="AM404"/>
      <c r="AN404"/>
      <c r="AO404"/>
      <c r="AP404"/>
      <c r="AQ404"/>
      <c r="AR404"/>
      <c r="AS404"/>
      <c r="AT404"/>
      <c r="AU404"/>
      <c r="AV404"/>
      <c r="AW404"/>
      <c r="AX404"/>
      <c r="AY404"/>
      <c r="AZ404"/>
      <c r="BA404"/>
      <c r="BB404"/>
      <c r="BC404"/>
    </row>
    <row r="405" spans="1:55" s="8" customFormat="1">
      <c r="A405"/>
      <c r="B405"/>
      <c r="C405"/>
      <c r="D405"/>
      <c r="E405"/>
      <c r="F405"/>
      <c r="G405"/>
      <c r="H405"/>
      <c r="I405"/>
      <c r="J405"/>
      <c r="K405"/>
      <c r="L405"/>
      <c r="M405"/>
      <c r="N405"/>
      <c r="O405"/>
      <c r="P405"/>
      <c r="R405" s="47"/>
      <c r="S405"/>
      <c r="T405"/>
      <c r="U405"/>
      <c r="V405"/>
      <c r="W405"/>
      <c r="X405"/>
      <c r="Y405"/>
      <c r="Z405"/>
      <c r="AA405" s="12"/>
      <c r="AB405" s="12"/>
      <c r="AC405" s="12"/>
      <c r="AD405" s="12"/>
      <c r="AE405"/>
      <c r="AF405"/>
      <c r="AG405"/>
      <c r="AH405"/>
      <c r="AI405"/>
      <c r="AJ405"/>
      <c r="AK405"/>
      <c r="AL405"/>
      <c r="AM405"/>
      <c r="AN405"/>
      <c r="AO405"/>
      <c r="AP405"/>
      <c r="AQ405"/>
      <c r="AR405"/>
      <c r="AS405"/>
      <c r="AT405"/>
      <c r="AU405"/>
      <c r="AV405"/>
      <c r="AW405"/>
      <c r="AX405"/>
      <c r="AY405"/>
      <c r="AZ405"/>
      <c r="BA405"/>
      <c r="BB405"/>
      <c r="BC405"/>
    </row>
    <row r="406" spans="1:55" s="8" customFormat="1">
      <c r="A406"/>
      <c r="B406"/>
      <c r="C406"/>
      <c r="D406"/>
      <c r="E406"/>
      <c r="F406"/>
      <c r="G406"/>
      <c r="H406"/>
      <c r="I406"/>
      <c r="J406"/>
      <c r="K406"/>
      <c r="L406"/>
      <c r="M406"/>
      <c r="N406"/>
      <c r="O406"/>
      <c r="P406"/>
      <c r="R406" s="47"/>
      <c r="S406"/>
      <c r="T406"/>
      <c r="U406"/>
      <c r="V406"/>
      <c r="W406"/>
      <c r="X406"/>
      <c r="Y406"/>
      <c r="Z406"/>
      <c r="AA406" s="12"/>
      <c r="AB406" s="12"/>
      <c r="AC406" s="12"/>
      <c r="AD406" s="12"/>
      <c r="AE406"/>
      <c r="AF406"/>
      <c r="AG406"/>
      <c r="AH406"/>
      <c r="AI406"/>
      <c r="AJ406"/>
      <c r="AK406"/>
      <c r="AL406"/>
      <c r="AM406"/>
      <c r="AN406"/>
      <c r="AO406"/>
      <c r="AP406"/>
      <c r="AQ406"/>
      <c r="AR406"/>
      <c r="AS406"/>
      <c r="AT406"/>
      <c r="AU406"/>
      <c r="AV406"/>
      <c r="AW406"/>
      <c r="AX406"/>
      <c r="AY406"/>
      <c r="AZ406"/>
      <c r="BA406"/>
      <c r="BB406"/>
      <c r="BC406"/>
    </row>
    <row r="407" spans="1:55" s="8" customFormat="1">
      <c r="A407"/>
      <c r="B407"/>
      <c r="C407"/>
      <c r="D407"/>
      <c r="E407"/>
      <c r="F407"/>
      <c r="G407"/>
      <c r="H407"/>
      <c r="I407"/>
      <c r="J407"/>
      <c r="K407"/>
      <c r="L407"/>
      <c r="M407"/>
      <c r="N407"/>
      <c r="O407"/>
      <c r="P407"/>
      <c r="R407" s="47"/>
      <c r="S407"/>
      <c r="T407"/>
      <c r="U407"/>
      <c r="V407"/>
      <c r="W407"/>
      <c r="X407"/>
      <c r="Y407"/>
      <c r="Z407"/>
      <c r="AA407" s="12"/>
      <c r="AB407" s="12"/>
      <c r="AC407" s="12"/>
      <c r="AD407" s="12"/>
      <c r="AE407"/>
      <c r="AF407"/>
      <c r="AG407"/>
      <c r="AH407"/>
      <c r="AI407"/>
      <c r="AJ407"/>
      <c r="AK407"/>
      <c r="AL407"/>
      <c r="AM407"/>
      <c r="AN407"/>
      <c r="AO407"/>
      <c r="AP407"/>
      <c r="AQ407"/>
      <c r="AR407"/>
      <c r="AS407"/>
      <c r="AT407"/>
      <c r="AU407"/>
      <c r="AV407"/>
      <c r="AW407"/>
      <c r="AX407"/>
      <c r="AY407"/>
      <c r="AZ407"/>
      <c r="BA407"/>
      <c r="BB407"/>
      <c r="BC407"/>
    </row>
    <row r="408" spans="1:55" s="8" customFormat="1">
      <c r="A408"/>
      <c r="B408"/>
      <c r="C408"/>
      <c r="D408"/>
      <c r="E408"/>
      <c r="F408"/>
      <c r="G408"/>
      <c r="H408"/>
      <c r="I408"/>
      <c r="J408"/>
      <c r="K408"/>
      <c r="L408"/>
      <c r="M408"/>
      <c r="N408"/>
      <c r="O408"/>
      <c r="P408"/>
      <c r="R408" s="47"/>
      <c r="S408"/>
      <c r="T408"/>
      <c r="U408"/>
      <c r="V408"/>
      <c r="W408"/>
      <c r="X408"/>
      <c r="Y408"/>
      <c r="Z408"/>
      <c r="AA408" s="12"/>
      <c r="AB408" s="12"/>
      <c r="AC408" s="12"/>
      <c r="AD408" s="12"/>
      <c r="AE408"/>
      <c r="AF408"/>
      <c r="AG408"/>
      <c r="AH408"/>
      <c r="AI408"/>
      <c r="AJ408"/>
      <c r="AK408"/>
      <c r="AL408"/>
      <c r="AM408"/>
      <c r="AN408"/>
      <c r="AO408"/>
      <c r="AP408"/>
      <c r="AQ408"/>
      <c r="AR408"/>
      <c r="AS408"/>
      <c r="AT408"/>
      <c r="AU408"/>
      <c r="AV408"/>
      <c r="AW408"/>
      <c r="AX408"/>
      <c r="AY408"/>
      <c r="AZ408"/>
      <c r="BA408"/>
      <c r="BB408"/>
      <c r="BC408"/>
    </row>
    <row r="409" spans="1:55" s="8" customFormat="1">
      <c r="A409"/>
      <c r="B409"/>
      <c r="C409"/>
      <c r="D409"/>
      <c r="E409"/>
      <c r="F409"/>
      <c r="G409"/>
      <c r="H409"/>
      <c r="I409"/>
      <c r="J409"/>
      <c r="K409"/>
      <c r="L409"/>
      <c r="M409"/>
      <c r="N409"/>
      <c r="O409"/>
      <c r="P409"/>
      <c r="R409" s="47"/>
      <c r="S409"/>
      <c r="T409"/>
      <c r="U409"/>
      <c r="V409"/>
      <c r="W409"/>
      <c r="X409"/>
      <c r="Y409"/>
      <c r="Z409"/>
      <c r="AA409" s="12"/>
      <c r="AB409" s="12"/>
      <c r="AC409" s="12"/>
      <c r="AD409" s="12"/>
      <c r="AE409"/>
      <c r="AF409"/>
      <c r="AG409"/>
      <c r="AH409"/>
      <c r="AI409"/>
      <c r="AJ409"/>
      <c r="AK409"/>
      <c r="AL409"/>
      <c r="AM409"/>
      <c r="AN409"/>
      <c r="AO409"/>
      <c r="AP409"/>
      <c r="AQ409"/>
      <c r="AR409"/>
      <c r="AS409"/>
      <c r="AT409"/>
      <c r="AU409"/>
      <c r="AV409"/>
      <c r="AW409"/>
      <c r="AX409"/>
      <c r="AY409"/>
      <c r="AZ409"/>
      <c r="BA409"/>
      <c r="BB409"/>
      <c r="BC409"/>
    </row>
    <row r="410" spans="1:55" s="8" customFormat="1">
      <c r="A410"/>
      <c r="B410"/>
      <c r="C410"/>
      <c r="D410"/>
      <c r="E410"/>
      <c r="F410"/>
      <c r="G410"/>
      <c r="H410"/>
      <c r="I410"/>
      <c r="J410"/>
      <c r="K410"/>
      <c r="L410"/>
      <c r="M410"/>
      <c r="N410"/>
      <c r="O410"/>
      <c r="P410"/>
      <c r="R410" s="47"/>
      <c r="S410"/>
      <c r="T410"/>
      <c r="U410"/>
      <c r="V410"/>
      <c r="W410"/>
      <c r="X410"/>
      <c r="Y410"/>
      <c r="Z410"/>
      <c r="AA410" s="12"/>
      <c r="AB410" s="12"/>
      <c r="AC410" s="12"/>
      <c r="AD410" s="12"/>
      <c r="AE410"/>
      <c r="AF410"/>
      <c r="AG410"/>
      <c r="AH410"/>
      <c r="AI410"/>
      <c r="AJ410"/>
      <c r="AK410"/>
      <c r="AL410"/>
      <c r="AM410"/>
      <c r="AN410"/>
      <c r="AO410"/>
      <c r="AP410"/>
      <c r="AQ410"/>
      <c r="AR410"/>
      <c r="AS410"/>
      <c r="AT410"/>
      <c r="AU410"/>
      <c r="AV410"/>
      <c r="AW410"/>
      <c r="AX410"/>
      <c r="AY410"/>
      <c r="AZ410"/>
      <c r="BA410"/>
      <c r="BB410"/>
      <c r="BC410"/>
    </row>
    <row r="411" spans="1:55" s="8" customFormat="1">
      <c r="A411"/>
      <c r="B411"/>
      <c r="C411"/>
      <c r="D411"/>
      <c r="E411"/>
      <c r="F411"/>
      <c r="G411"/>
      <c r="H411"/>
      <c r="I411"/>
      <c r="J411"/>
      <c r="K411"/>
      <c r="L411"/>
      <c r="M411"/>
      <c r="N411"/>
      <c r="O411"/>
      <c r="P411"/>
      <c r="R411" s="47"/>
      <c r="S411"/>
      <c r="T411"/>
      <c r="U411"/>
      <c r="V411"/>
      <c r="W411"/>
      <c r="X411"/>
      <c r="Y411"/>
      <c r="Z411"/>
      <c r="AA411" s="12"/>
      <c r="AB411" s="12"/>
      <c r="AC411" s="12"/>
      <c r="AD411" s="12"/>
      <c r="AE411"/>
      <c r="AF411"/>
      <c r="AG411"/>
      <c r="AH411"/>
      <c r="AI411"/>
      <c r="AJ411"/>
      <c r="AK411"/>
      <c r="AL411"/>
      <c r="AM411"/>
      <c r="AN411"/>
      <c r="AO411"/>
      <c r="AP411"/>
      <c r="AQ411"/>
      <c r="AR411"/>
      <c r="AS411"/>
      <c r="AT411"/>
      <c r="AU411"/>
      <c r="AV411"/>
      <c r="AW411"/>
      <c r="AX411"/>
      <c r="AY411"/>
      <c r="AZ411"/>
      <c r="BA411"/>
      <c r="BB411"/>
      <c r="BC411"/>
    </row>
    <row r="412" spans="1:55" s="8" customFormat="1">
      <c r="A412"/>
      <c r="B412"/>
      <c r="C412"/>
      <c r="D412"/>
      <c r="E412"/>
      <c r="F412"/>
      <c r="G412"/>
      <c r="H412"/>
      <c r="I412"/>
      <c r="J412"/>
      <c r="K412"/>
      <c r="L412"/>
      <c r="M412"/>
      <c r="N412"/>
      <c r="O412"/>
      <c r="P412"/>
      <c r="R412" s="47"/>
      <c r="S412"/>
      <c r="T412"/>
      <c r="U412"/>
      <c r="V412"/>
      <c r="W412"/>
      <c r="X412"/>
      <c r="Y412"/>
      <c r="Z412"/>
      <c r="AA412" s="12"/>
      <c r="AB412" s="12"/>
      <c r="AC412" s="12"/>
      <c r="AD412" s="12"/>
      <c r="AE412"/>
      <c r="AF412"/>
      <c r="AG412"/>
      <c r="AH412"/>
      <c r="AI412"/>
      <c r="AJ412"/>
      <c r="AK412"/>
      <c r="AL412"/>
      <c r="AM412"/>
      <c r="AN412"/>
      <c r="AO412"/>
      <c r="AP412"/>
      <c r="AQ412"/>
      <c r="AR412"/>
      <c r="AS412"/>
      <c r="AT412"/>
      <c r="AU412"/>
      <c r="AV412"/>
      <c r="AW412"/>
      <c r="AX412"/>
      <c r="AY412"/>
      <c r="AZ412"/>
      <c r="BA412"/>
      <c r="BB412"/>
      <c r="BC412"/>
    </row>
    <row r="413" spans="1:55" s="8" customFormat="1">
      <c r="A413"/>
      <c r="B413"/>
      <c r="C413"/>
      <c r="D413"/>
      <c r="E413"/>
      <c r="F413"/>
      <c r="G413"/>
      <c r="H413"/>
      <c r="I413"/>
      <c r="J413"/>
      <c r="K413"/>
      <c r="L413"/>
      <c r="M413"/>
      <c r="N413"/>
      <c r="O413"/>
      <c r="P413"/>
      <c r="R413" s="47"/>
      <c r="S413"/>
      <c r="T413"/>
      <c r="U413"/>
      <c r="V413"/>
      <c r="W413"/>
      <c r="X413"/>
      <c r="Y413"/>
      <c r="Z413"/>
      <c r="AA413" s="12"/>
      <c r="AB413" s="12"/>
      <c r="AC413" s="12"/>
      <c r="AD413" s="12"/>
      <c r="AE413"/>
      <c r="AF413"/>
      <c r="AG413"/>
      <c r="AH413"/>
      <c r="AI413"/>
      <c r="AJ413"/>
      <c r="AK413"/>
      <c r="AL413"/>
      <c r="AM413"/>
      <c r="AN413"/>
      <c r="AO413"/>
      <c r="AP413"/>
      <c r="AQ413"/>
      <c r="AR413"/>
      <c r="AS413"/>
      <c r="AT413"/>
      <c r="AU413"/>
      <c r="AV413"/>
      <c r="AW413"/>
      <c r="AX413"/>
      <c r="AY413"/>
      <c r="AZ413"/>
      <c r="BA413"/>
      <c r="BB413"/>
      <c r="BC413"/>
    </row>
    <row r="414" spans="1:55" s="8" customFormat="1">
      <c r="A414"/>
      <c r="B414"/>
      <c r="C414"/>
      <c r="D414"/>
      <c r="E414"/>
      <c r="F414"/>
      <c r="G414"/>
      <c r="H414"/>
      <c r="I414"/>
      <c r="J414"/>
      <c r="K414"/>
      <c r="L414"/>
      <c r="M414"/>
      <c r="N414"/>
      <c r="O414"/>
      <c r="P414"/>
      <c r="R414" s="47"/>
      <c r="S414"/>
      <c r="T414"/>
      <c r="U414"/>
      <c r="V414"/>
      <c r="W414"/>
      <c r="X414"/>
      <c r="Y414"/>
      <c r="Z414"/>
      <c r="AA414" s="12"/>
      <c r="AB414" s="12"/>
      <c r="AC414" s="12"/>
      <c r="AD414" s="12"/>
      <c r="AE414"/>
      <c r="AF414"/>
      <c r="AG414"/>
      <c r="AH414"/>
      <c r="AI414"/>
      <c r="AJ414"/>
      <c r="AK414"/>
      <c r="AL414"/>
      <c r="AM414"/>
      <c r="AN414"/>
      <c r="AO414"/>
      <c r="AP414"/>
      <c r="AQ414"/>
      <c r="AR414"/>
      <c r="AS414"/>
      <c r="AT414"/>
      <c r="AU414"/>
      <c r="AV414"/>
      <c r="AW414"/>
      <c r="AX414"/>
      <c r="AY414"/>
      <c r="AZ414"/>
      <c r="BA414"/>
      <c r="BB414"/>
      <c r="BC414"/>
    </row>
    <row r="415" spans="1:55" s="8" customFormat="1">
      <c r="A415"/>
      <c r="B415"/>
      <c r="C415"/>
      <c r="D415"/>
      <c r="E415"/>
      <c r="F415"/>
      <c r="G415"/>
      <c r="H415"/>
      <c r="I415"/>
      <c r="J415"/>
      <c r="K415"/>
      <c r="L415"/>
      <c r="M415"/>
      <c r="N415"/>
      <c r="O415"/>
      <c r="P415"/>
      <c r="R415" s="47"/>
      <c r="S415"/>
      <c r="T415"/>
      <c r="U415"/>
      <c r="V415"/>
      <c r="W415"/>
      <c r="X415"/>
      <c r="Y415"/>
      <c r="Z415"/>
      <c r="AA415" s="12"/>
      <c r="AB415" s="12"/>
      <c r="AC415" s="12"/>
      <c r="AD415" s="12"/>
      <c r="AE415"/>
      <c r="AF415"/>
      <c r="AG415"/>
      <c r="AH415"/>
      <c r="AI415"/>
      <c r="AJ415"/>
      <c r="AK415"/>
      <c r="AL415"/>
      <c r="AM415"/>
      <c r="AN415"/>
      <c r="AO415"/>
      <c r="AP415"/>
      <c r="AQ415"/>
      <c r="AR415"/>
      <c r="AS415"/>
      <c r="AT415"/>
      <c r="AU415"/>
      <c r="AV415"/>
      <c r="AW415"/>
      <c r="AX415"/>
      <c r="AY415"/>
      <c r="AZ415"/>
      <c r="BA415"/>
      <c r="BB415"/>
      <c r="BC415"/>
    </row>
    <row r="416" spans="1:55" s="8" customFormat="1">
      <c r="A416"/>
      <c r="B416"/>
      <c r="C416"/>
      <c r="D416"/>
      <c r="E416"/>
      <c r="F416"/>
      <c r="G416"/>
      <c r="H416"/>
      <c r="I416"/>
      <c r="J416"/>
      <c r="K416"/>
      <c r="L416"/>
      <c r="M416"/>
      <c r="N416"/>
      <c r="O416"/>
      <c r="P416"/>
      <c r="R416" s="47"/>
      <c r="S416"/>
      <c r="T416"/>
      <c r="U416"/>
      <c r="V416"/>
      <c r="W416"/>
      <c r="X416"/>
      <c r="Y416"/>
      <c r="Z416"/>
      <c r="AA416" s="12"/>
      <c r="AB416" s="12"/>
      <c r="AC416" s="12"/>
      <c r="AD416" s="12"/>
      <c r="AE416"/>
      <c r="AF416"/>
      <c r="AG416"/>
      <c r="AH416"/>
      <c r="AI416"/>
      <c r="AJ416"/>
      <c r="AK416"/>
      <c r="AL416"/>
      <c r="AM416"/>
      <c r="AN416"/>
      <c r="AO416"/>
      <c r="AP416"/>
      <c r="AQ416"/>
      <c r="AR416"/>
      <c r="AS416"/>
      <c r="AT416"/>
      <c r="AU416"/>
      <c r="AV416"/>
      <c r="AW416"/>
      <c r="AX416"/>
      <c r="AY416"/>
      <c r="AZ416"/>
      <c r="BA416"/>
      <c r="BB416"/>
      <c r="BC416"/>
    </row>
    <row r="417" spans="1:55" s="8" customFormat="1">
      <c r="A417"/>
      <c r="B417"/>
      <c r="C417"/>
      <c r="D417"/>
      <c r="E417"/>
      <c r="F417"/>
      <c r="G417"/>
      <c r="H417"/>
      <c r="I417"/>
      <c r="J417"/>
      <c r="K417"/>
      <c r="L417"/>
      <c r="M417"/>
      <c r="N417"/>
      <c r="O417"/>
      <c r="P417"/>
      <c r="R417" s="47"/>
      <c r="S417"/>
      <c r="T417"/>
      <c r="U417"/>
      <c r="V417"/>
      <c r="W417"/>
      <c r="X417"/>
      <c r="Y417"/>
      <c r="Z417"/>
      <c r="AA417" s="12"/>
      <c r="AB417" s="12"/>
      <c r="AC417" s="12"/>
      <c r="AD417" s="12"/>
      <c r="AE417"/>
      <c r="AF417"/>
      <c r="AG417"/>
      <c r="AH417"/>
      <c r="AI417"/>
      <c r="AJ417"/>
      <c r="AK417"/>
      <c r="AL417"/>
      <c r="AM417"/>
      <c r="AN417"/>
      <c r="AO417"/>
      <c r="AP417"/>
      <c r="AQ417"/>
      <c r="AR417"/>
      <c r="AS417"/>
      <c r="AT417"/>
      <c r="AU417"/>
      <c r="AV417"/>
      <c r="AW417"/>
      <c r="AX417"/>
      <c r="AY417"/>
      <c r="AZ417"/>
      <c r="BA417"/>
      <c r="BB417"/>
      <c r="BC417"/>
    </row>
    <row r="418" spans="1:55" s="8" customFormat="1">
      <c r="A418"/>
      <c r="B418"/>
      <c r="C418"/>
      <c r="D418"/>
      <c r="E418"/>
      <c r="F418"/>
      <c r="G418"/>
      <c r="H418"/>
      <c r="I418"/>
      <c r="J418"/>
      <c r="K418"/>
      <c r="L418"/>
      <c r="M418"/>
      <c r="N418"/>
      <c r="O418"/>
      <c r="P418"/>
      <c r="R418" s="47"/>
      <c r="S418"/>
      <c r="T418"/>
      <c r="U418"/>
      <c r="V418"/>
      <c r="W418"/>
      <c r="X418"/>
      <c r="Y418"/>
      <c r="Z418"/>
      <c r="AA418" s="12"/>
      <c r="AB418" s="12"/>
      <c r="AC418" s="12"/>
      <c r="AD418" s="12"/>
      <c r="AE418"/>
      <c r="AF418"/>
      <c r="AG418"/>
      <c r="AH418"/>
      <c r="AI418"/>
      <c r="AJ418"/>
      <c r="AK418"/>
      <c r="AL418"/>
      <c r="AM418"/>
      <c r="AN418"/>
      <c r="AO418"/>
      <c r="AP418"/>
      <c r="AQ418"/>
      <c r="AR418"/>
      <c r="AS418"/>
      <c r="AT418"/>
      <c r="AU418"/>
      <c r="AV418"/>
      <c r="AW418"/>
      <c r="AX418"/>
      <c r="AY418"/>
      <c r="AZ418"/>
      <c r="BA418"/>
      <c r="BB418"/>
      <c r="BC418"/>
    </row>
    <row r="419" spans="1:55" s="8" customFormat="1">
      <c r="A419"/>
      <c r="B419"/>
      <c r="C419"/>
      <c r="D419"/>
      <c r="E419"/>
      <c r="F419"/>
      <c r="G419"/>
      <c r="H419"/>
      <c r="I419"/>
      <c r="J419"/>
      <c r="K419"/>
      <c r="L419"/>
      <c r="M419"/>
      <c r="N419"/>
      <c r="O419"/>
      <c r="P419"/>
      <c r="R419" s="47"/>
      <c r="S419"/>
      <c r="T419"/>
      <c r="U419"/>
      <c r="V419"/>
      <c r="W419"/>
      <c r="X419"/>
      <c r="Y419"/>
      <c r="Z419"/>
      <c r="AA419" s="12"/>
      <c r="AB419" s="12"/>
      <c r="AC419" s="12"/>
      <c r="AD419" s="12"/>
      <c r="AE419"/>
      <c r="AF419"/>
      <c r="AG419"/>
      <c r="AH419"/>
      <c r="AI419"/>
      <c r="AJ419"/>
      <c r="AK419"/>
      <c r="AL419"/>
      <c r="AM419"/>
      <c r="AN419"/>
      <c r="AO419"/>
      <c r="AP419"/>
      <c r="AQ419"/>
      <c r="AR419"/>
      <c r="AS419"/>
      <c r="AT419"/>
      <c r="AU419"/>
      <c r="AV419"/>
      <c r="AW419"/>
      <c r="AX419"/>
      <c r="AY419"/>
      <c r="AZ419"/>
      <c r="BA419"/>
      <c r="BB419"/>
      <c r="BC419"/>
    </row>
    <row r="420" spans="1:55" s="8" customFormat="1">
      <c r="A420"/>
      <c r="B420"/>
      <c r="C420"/>
      <c r="D420"/>
      <c r="E420"/>
      <c r="F420"/>
      <c r="G420"/>
      <c r="H420"/>
      <c r="I420"/>
      <c r="J420"/>
      <c r="K420"/>
      <c r="L420"/>
      <c r="M420"/>
      <c r="N420"/>
      <c r="O420"/>
      <c r="P420"/>
      <c r="R420" s="47"/>
      <c r="S420"/>
      <c r="T420"/>
      <c r="U420"/>
      <c r="V420"/>
      <c r="W420"/>
      <c r="X420"/>
      <c r="Y420"/>
      <c r="Z420"/>
      <c r="AA420" s="12"/>
      <c r="AB420" s="12"/>
      <c r="AC420" s="12"/>
      <c r="AD420" s="12"/>
      <c r="AE420"/>
      <c r="AF420"/>
      <c r="AG420"/>
      <c r="AH420"/>
      <c r="AI420"/>
      <c r="AJ420"/>
      <c r="AK420"/>
      <c r="AL420"/>
      <c r="AM420"/>
      <c r="AN420"/>
      <c r="AO420"/>
      <c r="AP420"/>
      <c r="AQ420"/>
      <c r="AR420"/>
      <c r="AS420"/>
      <c r="AT420"/>
      <c r="AU420"/>
      <c r="AV420"/>
      <c r="AW420"/>
      <c r="AX420"/>
      <c r="AY420"/>
      <c r="AZ420"/>
      <c r="BA420"/>
      <c r="BB420"/>
      <c r="BC420"/>
    </row>
    <row r="421" spans="1:55" s="8" customFormat="1">
      <c r="A421"/>
      <c r="B421"/>
      <c r="C421"/>
      <c r="D421"/>
      <c r="E421"/>
      <c r="F421"/>
      <c r="G421"/>
      <c r="H421"/>
      <c r="I421"/>
      <c r="J421"/>
      <c r="K421"/>
      <c r="L421"/>
      <c r="M421"/>
      <c r="N421"/>
      <c r="O421"/>
      <c r="P421"/>
      <c r="R421" s="47"/>
      <c r="S421"/>
      <c r="T421"/>
      <c r="U421"/>
      <c r="V421"/>
      <c r="W421"/>
      <c r="X421"/>
      <c r="Y421"/>
      <c r="Z421"/>
      <c r="AA421" s="12"/>
      <c r="AB421" s="12"/>
      <c r="AC421" s="12"/>
      <c r="AD421" s="12"/>
      <c r="AE421"/>
      <c r="AF421"/>
      <c r="AG421"/>
      <c r="AH421"/>
      <c r="AI421"/>
      <c r="AJ421"/>
      <c r="AK421"/>
      <c r="AL421"/>
      <c r="AM421"/>
      <c r="AN421"/>
      <c r="AO421"/>
      <c r="AP421"/>
      <c r="AQ421"/>
      <c r="AR421"/>
      <c r="AS421"/>
      <c r="AT421"/>
      <c r="AU421"/>
      <c r="AV421"/>
      <c r="AW421"/>
      <c r="AX421"/>
      <c r="AY421"/>
      <c r="AZ421"/>
      <c r="BA421"/>
      <c r="BB421"/>
      <c r="BC421"/>
    </row>
    <row r="422" spans="1:55" s="8" customFormat="1">
      <c r="A422"/>
      <c r="B422"/>
      <c r="C422"/>
      <c r="D422"/>
      <c r="E422"/>
      <c r="F422"/>
      <c r="G422"/>
      <c r="H422"/>
      <c r="I422"/>
      <c r="J422"/>
      <c r="K422"/>
      <c r="L422"/>
      <c r="M422"/>
      <c r="N422"/>
      <c r="O422"/>
      <c r="P422"/>
      <c r="R422" s="47"/>
      <c r="S422"/>
      <c r="T422"/>
      <c r="U422"/>
      <c r="V422"/>
      <c r="W422"/>
      <c r="X422"/>
      <c r="Y422"/>
      <c r="Z422"/>
      <c r="AA422" s="12"/>
      <c r="AB422" s="12"/>
      <c r="AC422" s="12"/>
      <c r="AD422" s="12"/>
      <c r="AE422"/>
      <c r="AF422"/>
      <c r="AG422"/>
      <c r="AH422"/>
      <c r="AI422"/>
      <c r="AJ422"/>
      <c r="AK422"/>
      <c r="AL422"/>
      <c r="AM422"/>
      <c r="AN422"/>
      <c r="AO422"/>
      <c r="AP422"/>
      <c r="AQ422"/>
      <c r="AR422"/>
      <c r="AS422"/>
      <c r="AT422"/>
      <c r="AU422"/>
      <c r="AV422"/>
      <c r="AW422"/>
      <c r="AX422"/>
      <c r="AY422"/>
      <c r="AZ422"/>
      <c r="BA422"/>
      <c r="BB422"/>
      <c r="BC422"/>
    </row>
    <row r="423" spans="1:55" s="8" customFormat="1">
      <c r="A423"/>
      <c r="B423"/>
      <c r="C423"/>
      <c r="D423"/>
      <c r="E423"/>
      <c r="F423"/>
      <c r="G423"/>
      <c r="H423"/>
      <c r="I423"/>
      <c r="J423"/>
      <c r="K423"/>
      <c r="L423"/>
      <c r="M423"/>
      <c r="N423"/>
      <c r="O423"/>
      <c r="P423"/>
      <c r="R423" s="47"/>
      <c r="S423"/>
      <c r="T423"/>
      <c r="U423"/>
      <c r="V423"/>
      <c r="W423"/>
      <c r="X423"/>
      <c r="Y423"/>
      <c r="Z423"/>
      <c r="AA423" s="12"/>
      <c r="AB423" s="12"/>
      <c r="AC423" s="12"/>
      <c r="AD423" s="12"/>
      <c r="AE423"/>
      <c r="AF423"/>
      <c r="AG423"/>
      <c r="AH423"/>
      <c r="AI423"/>
      <c r="AJ423"/>
      <c r="AK423"/>
      <c r="AL423"/>
      <c r="AM423"/>
      <c r="AN423"/>
      <c r="AO423"/>
      <c r="AP423"/>
      <c r="AQ423"/>
      <c r="AR423"/>
      <c r="AS423"/>
      <c r="AT423"/>
      <c r="AU423"/>
      <c r="AV423"/>
      <c r="AW423"/>
      <c r="AX423"/>
      <c r="AY423"/>
      <c r="AZ423"/>
      <c r="BA423"/>
      <c r="BB423"/>
      <c r="BC423"/>
    </row>
    <row r="424" spans="1:55" s="8" customFormat="1">
      <c r="A424"/>
      <c r="B424"/>
      <c r="C424"/>
      <c r="D424"/>
      <c r="E424"/>
      <c r="F424"/>
      <c r="G424"/>
      <c r="H424"/>
      <c r="I424"/>
      <c r="J424"/>
      <c r="K424"/>
      <c r="L424"/>
      <c r="M424"/>
      <c r="N424"/>
      <c r="O424"/>
      <c r="P424"/>
      <c r="R424" s="47"/>
      <c r="S424"/>
      <c r="T424"/>
      <c r="U424"/>
      <c r="V424"/>
      <c r="W424"/>
      <c r="X424"/>
      <c r="Y424"/>
      <c r="Z424"/>
      <c r="AA424" s="12"/>
      <c r="AB424" s="12"/>
      <c r="AC424" s="12"/>
      <c r="AD424" s="12"/>
      <c r="AE424"/>
      <c r="AF424"/>
      <c r="AG424"/>
      <c r="AH424"/>
      <c r="AI424"/>
      <c r="AJ424"/>
      <c r="AK424"/>
      <c r="AL424"/>
      <c r="AM424"/>
      <c r="AN424"/>
      <c r="AO424"/>
      <c r="AP424"/>
      <c r="AQ424"/>
      <c r="AR424"/>
      <c r="AS424"/>
      <c r="AT424"/>
      <c r="AU424"/>
      <c r="AV424"/>
      <c r="AW424"/>
      <c r="AX424"/>
      <c r="AY424"/>
      <c r="AZ424"/>
      <c r="BA424"/>
      <c r="BB424"/>
      <c r="BC424"/>
    </row>
    <row r="425" spans="1:55" s="8" customFormat="1">
      <c r="A425"/>
      <c r="B425"/>
      <c r="C425"/>
      <c r="D425"/>
      <c r="E425"/>
      <c r="F425"/>
      <c r="G425"/>
      <c r="H425"/>
      <c r="I425"/>
      <c r="J425"/>
      <c r="K425"/>
      <c r="L425"/>
      <c r="M425"/>
      <c r="N425"/>
      <c r="O425"/>
      <c r="P425"/>
      <c r="R425" s="47"/>
      <c r="S425"/>
      <c r="T425"/>
      <c r="U425"/>
      <c r="V425"/>
      <c r="W425"/>
      <c r="X425"/>
      <c r="Y425"/>
      <c r="Z425"/>
      <c r="AA425" s="12"/>
      <c r="AB425" s="12"/>
      <c r="AC425" s="12"/>
      <c r="AD425" s="12"/>
      <c r="AE425"/>
      <c r="AF425"/>
      <c r="AG425"/>
      <c r="AH425"/>
      <c r="AI425"/>
      <c r="AJ425"/>
      <c r="AK425"/>
      <c r="AL425"/>
      <c r="AM425"/>
      <c r="AN425"/>
      <c r="AO425"/>
      <c r="AP425"/>
      <c r="AQ425"/>
      <c r="AR425"/>
      <c r="AS425"/>
      <c r="AT425"/>
      <c r="AU425"/>
      <c r="AV425"/>
      <c r="AW425"/>
      <c r="AX425"/>
      <c r="AY425"/>
      <c r="AZ425"/>
      <c r="BA425"/>
      <c r="BB425"/>
      <c r="BC425"/>
    </row>
    <row r="426" spans="1:55" s="8" customFormat="1">
      <c r="A426"/>
      <c r="B426"/>
      <c r="C426"/>
      <c r="D426"/>
      <c r="E426"/>
      <c r="F426"/>
      <c r="G426"/>
      <c r="H426"/>
      <c r="I426"/>
      <c r="J426"/>
      <c r="K426"/>
      <c r="L426"/>
      <c r="M426"/>
      <c r="N426"/>
      <c r="O426"/>
      <c r="P426"/>
      <c r="R426" s="47"/>
      <c r="S426"/>
      <c r="T426"/>
      <c r="U426"/>
      <c r="V426"/>
      <c r="W426"/>
      <c r="X426"/>
      <c r="Y426"/>
      <c r="Z426"/>
      <c r="AA426" s="12"/>
      <c r="AB426" s="12"/>
      <c r="AC426" s="12"/>
      <c r="AD426" s="12"/>
      <c r="AE426"/>
      <c r="AF426"/>
      <c r="AG426"/>
      <c r="AH426"/>
      <c r="AI426"/>
      <c r="AJ426"/>
      <c r="AK426"/>
      <c r="AL426"/>
      <c r="AM426"/>
      <c r="AN426"/>
      <c r="AO426"/>
      <c r="AP426"/>
      <c r="AQ426"/>
      <c r="AR426"/>
      <c r="AS426"/>
      <c r="AT426"/>
      <c r="AU426"/>
      <c r="AV426"/>
      <c r="AW426"/>
      <c r="AX426"/>
      <c r="AY426"/>
      <c r="AZ426"/>
      <c r="BA426"/>
      <c r="BB426"/>
      <c r="BC426"/>
    </row>
    <row r="427" spans="1:55" s="8" customFormat="1">
      <c r="A427"/>
      <c r="B427"/>
      <c r="C427"/>
      <c r="D427"/>
      <c r="E427"/>
      <c r="F427"/>
      <c r="G427"/>
      <c r="H427"/>
      <c r="I427"/>
      <c r="J427"/>
      <c r="K427"/>
      <c r="L427"/>
      <c r="M427"/>
      <c r="N427"/>
      <c r="O427"/>
      <c r="P427"/>
      <c r="R427" s="47"/>
      <c r="S427"/>
      <c r="T427"/>
      <c r="U427"/>
      <c r="V427"/>
      <c r="W427"/>
      <c r="X427"/>
      <c r="Y427"/>
      <c r="Z427"/>
      <c r="AA427" s="12"/>
      <c r="AB427" s="12"/>
      <c r="AC427" s="12"/>
      <c r="AD427" s="12"/>
      <c r="AE427"/>
      <c r="AF427"/>
      <c r="AG427"/>
      <c r="AH427"/>
      <c r="AI427"/>
      <c r="AJ427"/>
      <c r="AK427"/>
      <c r="AL427"/>
      <c r="AM427"/>
      <c r="AN427"/>
      <c r="AO427"/>
      <c r="AP427"/>
      <c r="AQ427"/>
      <c r="AR427"/>
      <c r="AS427"/>
      <c r="AT427"/>
      <c r="AU427"/>
      <c r="AV427"/>
      <c r="AW427"/>
      <c r="AX427"/>
      <c r="AY427"/>
      <c r="AZ427"/>
      <c r="BA427"/>
      <c r="BB427"/>
      <c r="BC427"/>
    </row>
    <row r="428" spans="1:55" s="8" customFormat="1">
      <c r="A428"/>
      <c r="B428"/>
      <c r="C428"/>
      <c r="D428"/>
      <c r="E428"/>
      <c r="F428"/>
      <c r="G428"/>
      <c r="H428"/>
      <c r="I428"/>
      <c r="J428"/>
      <c r="K428"/>
      <c r="L428"/>
      <c r="M428"/>
      <c r="N428"/>
      <c r="O428"/>
      <c r="P428"/>
      <c r="R428" s="47"/>
      <c r="S428"/>
      <c r="T428"/>
      <c r="U428"/>
      <c r="V428"/>
      <c r="W428"/>
      <c r="X428"/>
      <c r="Y428"/>
      <c r="Z428"/>
      <c r="AA428" s="12"/>
      <c r="AB428" s="12"/>
      <c r="AC428" s="12"/>
      <c r="AD428" s="12"/>
      <c r="AE428"/>
      <c r="AF428"/>
      <c r="AG428"/>
      <c r="AH428"/>
      <c r="AI428"/>
      <c r="AJ428"/>
      <c r="AK428"/>
      <c r="AL428"/>
      <c r="AM428"/>
      <c r="AN428"/>
      <c r="AO428"/>
      <c r="AP428"/>
      <c r="AQ428"/>
      <c r="AR428"/>
      <c r="AS428"/>
      <c r="AT428"/>
      <c r="AU428"/>
      <c r="AV428"/>
      <c r="AW428"/>
      <c r="AX428"/>
      <c r="AY428"/>
      <c r="AZ428"/>
      <c r="BA428"/>
      <c r="BB428"/>
      <c r="BC428"/>
    </row>
    <row r="429" spans="1:55" s="8" customFormat="1">
      <c r="A429"/>
      <c r="B429"/>
      <c r="C429"/>
      <c r="D429"/>
      <c r="E429"/>
      <c r="F429"/>
      <c r="G429"/>
      <c r="H429"/>
      <c r="I429"/>
      <c r="J429"/>
      <c r="K429"/>
      <c r="L429"/>
      <c r="M429"/>
      <c r="N429"/>
      <c r="O429"/>
      <c r="P429"/>
      <c r="R429" s="47"/>
      <c r="S429"/>
      <c r="T429"/>
      <c r="U429"/>
      <c r="V429"/>
      <c r="W429"/>
      <c r="X429"/>
      <c r="Y429"/>
      <c r="Z429"/>
      <c r="AA429" s="12"/>
      <c r="AB429" s="12"/>
      <c r="AC429" s="12"/>
      <c r="AD429" s="12"/>
      <c r="AE429"/>
      <c r="AF429"/>
      <c r="AG429"/>
      <c r="AH429"/>
      <c r="AI429"/>
      <c r="AJ429"/>
      <c r="AK429"/>
      <c r="AL429"/>
      <c r="AM429"/>
      <c r="AN429"/>
      <c r="AO429"/>
      <c r="AP429"/>
      <c r="AQ429"/>
      <c r="AR429"/>
      <c r="AS429"/>
      <c r="AT429"/>
      <c r="AU429"/>
      <c r="AV429"/>
      <c r="AW429"/>
      <c r="AX429"/>
      <c r="AY429"/>
      <c r="AZ429"/>
      <c r="BA429"/>
      <c r="BB429"/>
      <c r="BC429"/>
    </row>
    <row r="430" spans="1:55" s="8" customFormat="1">
      <c r="A430"/>
      <c r="B430"/>
      <c r="C430"/>
      <c r="D430"/>
      <c r="E430"/>
      <c r="F430"/>
      <c r="G430"/>
      <c r="H430"/>
      <c r="I430"/>
      <c r="J430"/>
      <c r="K430"/>
      <c r="L430"/>
      <c r="M430"/>
      <c r="N430"/>
      <c r="O430"/>
      <c r="P430"/>
      <c r="R430" s="47"/>
      <c r="S430"/>
      <c r="T430"/>
      <c r="U430"/>
      <c r="V430"/>
      <c r="W430"/>
      <c r="X430"/>
      <c r="Y430"/>
      <c r="Z430"/>
      <c r="AA430" s="12"/>
      <c r="AB430" s="12"/>
      <c r="AC430" s="12"/>
      <c r="AD430" s="12"/>
      <c r="AE430"/>
      <c r="AF430"/>
      <c r="AG430"/>
      <c r="AH430"/>
      <c r="AI430"/>
      <c r="AJ430"/>
      <c r="AK430"/>
      <c r="AL430"/>
      <c r="AM430"/>
      <c r="AN430"/>
      <c r="AO430"/>
      <c r="AP430"/>
      <c r="AQ430"/>
      <c r="AR430"/>
      <c r="AS430"/>
      <c r="AT430"/>
      <c r="AU430"/>
      <c r="AV430"/>
      <c r="AW430"/>
      <c r="AX430"/>
      <c r="AY430"/>
      <c r="AZ430"/>
      <c r="BA430"/>
      <c r="BB430"/>
      <c r="BC430"/>
    </row>
    <row r="431" spans="1:55" s="8" customFormat="1">
      <c r="A431"/>
      <c r="B431"/>
      <c r="C431"/>
      <c r="D431"/>
      <c r="E431"/>
      <c r="F431"/>
      <c r="G431"/>
      <c r="H431"/>
      <c r="I431"/>
      <c r="J431"/>
      <c r="K431"/>
      <c r="L431"/>
      <c r="M431"/>
      <c r="N431"/>
      <c r="O431"/>
      <c r="P431"/>
      <c r="R431" s="47"/>
      <c r="S431"/>
      <c r="T431"/>
      <c r="U431"/>
      <c r="V431"/>
      <c r="W431"/>
      <c r="X431"/>
      <c r="Y431"/>
      <c r="Z431"/>
      <c r="AA431" s="12"/>
      <c r="AB431" s="12"/>
      <c r="AC431" s="12"/>
      <c r="AD431" s="12"/>
      <c r="AE431"/>
      <c r="AF431"/>
      <c r="AG431"/>
      <c r="AH431"/>
      <c r="AI431"/>
      <c r="AJ431"/>
      <c r="AK431"/>
      <c r="AL431"/>
      <c r="AM431"/>
      <c r="AN431"/>
      <c r="AO431"/>
      <c r="AP431"/>
      <c r="AQ431"/>
      <c r="AR431"/>
      <c r="AS431"/>
      <c r="AT431"/>
      <c r="AU431"/>
      <c r="AV431"/>
      <c r="AW431"/>
      <c r="AX431"/>
      <c r="AY431"/>
      <c r="AZ431"/>
      <c r="BA431"/>
      <c r="BB431"/>
      <c r="BC431"/>
    </row>
    <row r="432" spans="1:55" s="8" customFormat="1">
      <c r="A432"/>
      <c r="B432"/>
      <c r="C432"/>
      <c r="D432"/>
      <c r="E432"/>
      <c r="F432"/>
      <c r="G432"/>
      <c r="H432"/>
      <c r="I432"/>
      <c r="J432"/>
      <c r="K432"/>
      <c r="L432"/>
      <c r="M432"/>
      <c r="N432"/>
      <c r="O432"/>
      <c r="P432"/>
      <c r="R432" s="47"/>
      <c r="S432"/>
      <c r="T432"/>
      <c r="U432"/>
      <c r="V432"/>
      <c r="W432"/>
      <c r="X432"/>
      <c r="Y432"/>
      <c r="Z432"/>
      <c r="AA432" s="12"/>
      <c r="AB432" s="12"/>
      <c r="AC432" s="12"/>
      <c r="AD432" s="12"/>
      <c r="AE432"/>
      <c r="AF432"/>
      <c r="AG432"/>
      <c r="AH432"/>
      <c r="AI432"/>
      <c r="AJ432"/>
      <c r="AK432"/>
      <c r="AL432"/>
      <c r="AM432"/>
      <c r="AN432"/>
      <c r="AO432"/>
      <c r="AP432"/>
      <c r="AQ432"/>
      <c r="AR432"/>
      <c r="AS432"/>
      <c r="AT432"/>
      <c r="AU432"/>
      <c r="AV432"/>
      <c r="AW432"/>
      <c r="AX432"/>
      <c r="AY432"/>
      <c r="AZ432"/>
      <c r="BA432"/>
      <c r="BB432"/>
      <c r="BC432"/>
    </row>
    <row r="433" spans="1:55" s="8" customFormat="1">
      <c r="A433"/>
      <c r="B433"/>
      <c r="C433"/>
      <c r="D433"/>
      <c r="E433"/>
      <c r="F433"/>
      <c r="G433"/>
      <c r="H433"/>
      <c r="I433"/>
      <c r="J433"/>
      <c r="K433"/>
      <c r="L433"/>
      <c r="M433"/>
      <c r="N433"/>
      <c r="O433"/>
      <c r="P433"/>
      <c r="R433" s="47"/>
      <c r="S433"/>
      <c r="T433"/>
      <c r="U433"/>
      <c r="V433"/>
      <c r="W433"/>
      <c r="X433"/>
      <c r="Y433"/>
      <c r="Z433"/>
      <c r="AA433" s="12"/>
      <c r="AB433" s="12"/>
      <c r="AC433" s="12"/>
      <c r="AD433" s="12"/>
      <c r="AE433"/>
      <c r="AF433"/>
      <c r="AG433"/>
      <c r="AH433"/>
      <c r="AI433"/>
      <c r="AJ433"/>
      <c r="AK433"/>
      <c r="AL433"/>
      <c r="AM433"/>
      <c r="AN433"/>
      <c r="AO433"/>
      <c r="AP433"/>
      <c r="AQ433"/>
      <c r="AR433"/>
      <c r="AS433"/>
      <c r="AT433"/>
      <c r="AU433"/>
      <c r="AV433"/>
      <c r="AW433"/>
      <c r="AX433"/>
      <c r="AY433"/>
      <c r="AZ433"/>
      <c r="BA433"/>
      <c r="BB433"/>
      <c r="BC433"/>
    </row>
    <row r="434" spans="1:55" s="8" customFormat="1">
      <c r="A434"/>
      <c r="B434"/>
      <c r="C434"/>
      <c r="D434"/>
      <c r="E434"/>
      <c r="F434"/>
      <c r="G434"/>
      <c r="H434"/>
      <c r="I434"/>
      <c r="J434"/>
      <c r="K434"/>
      <c r="L434"/>
      <c r="M434"/>
      <c r="N434"/>
      <c r="O434"/>
      <c r="P434"/>
      <c r="R434" s="47"/>
      <c r="S434"/>
      <c r="T434"/>
      <c r="U434"/>
      <c r="V434"/>
      <c r="W434"/>
      <c r="X434"/>
      <c r="Y434"/>
      <c r="Z434"/>
      <c r="AA434" s="12"/>
      <c r="AB434" s="12"/>
      <c r="AC434" s="12"/>
      <c r="AD434" s="12"/>
      <c r="AE434"/>
      <c r="AF434"/>
      <c r="AG434"/>
      <c r="AH434"/>
      <c r="AI434"/>
      <c r="AJ434"/>
      <c r="AK434"/>
      <c r="AL434"/>
      <c r="AM434"/>
      <c r="AN434"/>
      <c r="AO434"/>
      <c r="AP434"/>
      <c r="AQ434"/>
      <c r="AR434"/>
      <c r="AS434"/>
      <c r="AT434"/>
      <c r="AU434"/>
      <c r="AV434"/>
      <c r="AW434"/>
      <c r="AX434"/>
      <c r="AY434"/>
      <c r="AZ434"/>
      <c r="BA434"/>
      <c r="BB434"/>
      <c r="BC434"/>
    </row>
    <row r="435" spans="1:55" s="8" customFormat="1">
      <c r="A435"/>
      <c r="B435"/>
      <c r="C435"/>
      <c r="D435"/>
      <c r="E435"/>
      <c r="F435"/>
      <c r="G435"/>
      <c r="H435"/>
      <c r="I435"/>
      <c r="J435"/>
      <c r="K435"/>
      <c r="L435"/>
      <c r="M435"/>
      <c r="N435"/>
      <c r="O435"/>
      <c r="P435"/>
      <c r="R435" s="47"/>
      <c r="S435"/>
      <c r="T435"/>
      <c r="U435"/>
      <c r="V435"/>
      <c r="W435"/>
      <c r="X435"/>
      <c r="Y435"/>
      <c r="Z435"/>
      <c r="AA435" s="12"/>
      <c r="AB435" s="12"/>
      <c r="AC435" s="12"/>
      <c r="AD435" s="12"/>
      <c r="AE435"/>
      <c r="AF435"/>
      <c r="AG435"/>
      <c r="AH435"/>
      <c r="AI435"/>
      <c r="AJ435"/>
      <c r="AK435"/>
      <c r="AL435"/>
      <c r="AM435"/>
      <c r="AN435"/>
      <c r="AO435"/>
      <c r="AP435"/>
      <c r="AQ435"/>
      <c r="AR435"/>
      <c r="AS435"/>
      <c r="AT435"/>
      <c r="AU435"/>
      <c r="AV435"/>
      <c r="AW435"/>
      <c r="AX435"/>
      <c r="AY435"/>
      <c r="AZ435"/>
      <c r="BA435"/>
      <c r="BB435"/>
      <c r="BC435"/>
    </row>
    <row r="436" spans="1:55" s="8" customFormat="1">
      <c r="A436"/>
      <c r="B436"/>
      <c r="C436"/>
      <c r="D436"/>
      <c r="E436"/>
      <c r="F436"/>
      <c r="G436"/>
      <c r="H436"/>
      <c r="I436"/>
      <c r="J436"/>
      <c r="K436"/>
      <c r="L436"/>
      <c r="M436"/>
      <c r="N436"/>
      <c r="O436"/>
      <c r="P436"/>
      <c r="R436" s="47"/>
      <c r="S436"/>
      <c r="T436"/>
      <c r="U436"/>
      <c r="V436"/>
      <c r="W436"/>
      <c r="X436"/>
      <c r="Y436"/>
      <c r="Z436"/>
      <c r="AA436" s="12"/>
      <c r="AB436" s="12"/>
      <c r="AC436" s="12"/>
      <c r="AD436" s="12"/>
      <c r="AE436"/>
      <c r="AF436"/>
      <c r="AG436"/>
      <c r="AH436"/>
      <c r="AI436"/>
      <c r="AJ436"/>
      <c r="AK436"/>
      <c r="AL436"/>
      <c r="AM436"/>
      <c r="AN436"/>
      <c r="AO436"/>
      <c r="AP436"/>
      <c r="AQ436"/>
      <c r="AR436"/>
      <c r="AS436"/>
      <c r="AT436"/>
      <c r="AU436"/>
      <c r="AV436"/>
      <c r="AW436"/>
      <c r="AX436"/>
      <c r="AY436"/>
      <c r="AZ436"/>
      <c r="BA436"/>
      <c r="BB436"/>
      <c r="BC436"/>
    </row>
    <row r="437" spans="1:55" s="8" customFormat="1">
      <c r="A437"/>
      <c r="B437"/>
      <c r="C437"/>
      <c r="D437"/>
      <c r="E437"/>
      <c r="F437"/>
      <c r="G437"/>
      <c r="H437"/>
      <c r="I437"/>
      <c r="J437"/>
      <c r="K437"/>
      <c r="L437"/>
      <c r="M437"/>
      <c r="N437"/>
      <c r="O437"/>
      <c r="P437"/>
      <c r="R437" s="47"/>
      <c r="S437"/>
      <c r="T437"/>
      <c r="U437"/>
      <c r="V437"/>
      <c r="W437"/>
      <c r="X437"/>
      <c r="Y437"/>
      <c r="Z437"/>
      <c r="AA437" s="12"/>
      <c r="AB437" s="12"/>
      <c r="AC437" s="12"/>
      <c r="AD437" s="12"/>
      <c r="AE437"/>
      <c r="AF437"/>
      <c r="AG437"/>
      <c r="AH437"/>
      <c r="AI437"/>
      <c r="AJ437"/>
      <c r="AK437"/>
      <c r="AL437"/>
      <c r="AM437"/>
      <c r="AN437"/>
      <c r="AO437"/>
      <c r="AP437"/>
      <c r="AQ437"/>
      <c r="AR437"/>
      <c r="AS437"/>
      <c r="AT437"/>
      <c r="AU437"/>
      <c r="AV437"/>
      <c r="AW437"/>
      <c r="AX437"/>
      <c r="AY437"/>
      <c r="AZ437"/>
      <c r="BA437"/>
      <c r="BB437"/>
      <c r="BC437"/>
    </row>
    <row r="438" spans="1:55" s="8" customFormat="1">
      <c r="A438"/>
      <c r="B438"/>
      <c r="C438"/>
      <c r="D438"/>
      <c r="E438"/>
      <c r="F438"/>
      <c r="G438"/>
      <c r="H438"/>
      <c r="I438"/>
      <c r="J438"/>
      <c r="K438"/>
      <c r="L438"/>
      <c r="M438"/>
      <c r="N438"/>
      <c r="O438"/>
      <c r="P438"/>
      <c r="R438" s="47"/>
      <c r="S438"/>
      <c r="T438"/>
      <c r="U438"/>
      <c r="V438"/>
      <c r="W438"/>
      <c r="X438"/>
      <c r="Y438"/>
      <c r="Z438"/>
      <c r="AA438" s="12"/>
      <c r="AB438" s="12"/>
      <c r="AC438" s="12"/>
      <c r="AD438" s="12"/>
      <c r="AE438"/>
      <c r="AF438"/>
      <c r="AG438"/>
      <c r="AH438"/>
      <c r="AI438"/>
      <c r="AJ438"/>
      <c r="AK438"/>
      <c r="AL438"/>
      <c r="AM438"/>
      <c r="AN438"/>
      <c r="AO438"/>
      <c r="AP438"/>
      <c r="AQ438"/>
      <c r="AR438"/>
      <c r="AS438"/>
      <c r="AT438"/>
      <c r="AU438"/>
      <c r="AV438"/>
      <c r="AW438"/>
      <c r="AX438"/>
      <c r="AY438"/>
      <c r="AZ438"/>
      <c r="BA438"/>
      <c r="BB438"/>
      <c r="BC438"/>
    </row>
    <row r="439" spans="1:55" s="8" customFormat="1">
      <c r="A439"/>
      <c r="B439"/>
      <c r="C439"/>
      <c r="D439"/>
      <c r="E439"/>
      <c r="F439"/>
      <c r="G439"/>
      <c r="H439"/>
      <c r="I439"/>
      <c r="J439"/>
      <c r="K439"/>
      <c r="L439"/>
      <c r="M439"/>
      <c r="N439"/>
      <c r="O439"/>
      <c r="P439"/>
      <c r="R439" s="47"/>
      <c r="S439"/>
      <c r="T439"/>
      <c r="U439"/>
      <c r="V439"/>
      <c r="W439"/>
      <c r="X439"/>
      <c r="Y439"/>
      <c r="Z439"/>
      <c r="AA439" s="12"/>
      <c r="AB439" s="12"/>
      <c r="AC439" s="12"/>
      <c r="AD439" s="12"/>
      <c r="AE439"/>
      <c r="AF439"/>
      <c r="AG439"/>
      <c r="AH439"/>
      <c r="AI439"/>
      <c r="AJ439"/>
      <c r="AK439"/>
      <c r="AL439"/>
      <c r="AM439"/>
      <c r="AN439"/>
      <c r="AO439"/>
      <c r="AP439"/>
      <c r="AQ439"/>
      <c r="AR439"/>
      <c r="AS439"/>
      <c r="AT439"/>
      <c r="AU439"/>
      <c r="AV439"/>
      <c r="AW439"/>
      <c r="AX439"/>
      <c r="AY439"/>
      <c r="AZ439"/>
      <c r="BA439"/>
      <c r="BB439"/>
      <c r="BC439"/>
    </row>
    <row r="440" spans="1:55" s="8" customFormat="1">
      <c r="A440"/>
      <c r="B440"/>
      <c r="C440"/>
      <c r="D440"/>
      <c r="E440"/>
      <c r="F440"/>
      <c r="G440"/>
      <c r="H440"/>
      <c r="I440"/>
      <c r="J440"/>
      <c r="K440"/>
      <c r="L440"/>
      <c r="M440"/>
      <c r="N440"/>
      <c r="O440"/>
      <c r="P440"/>
      <c r="R440" s="47"/>
      <c r="S440"/>
      <c r="T440"/>
      <c r="U440"/>
      <c r="V440"/>
      <c r="W440"/>
      <c r="X440"/>
      <c r="Y440"/>
      <c r="Z440"/>
      <c r="AA440" s="12"/>
      <c r="AB440" s="12"/>
      <c r="AC440" s="12"/>
      <c r="AD440" s="12"/>
      <c r="AE440"/>
      <c r="AF440"/>
      <c r="AG440"/>
      <c r="AH440"/>
      <c r="AI440"/>
      <c r="AJ440"/>
      <c r="AK440"/>
      <c r="AL440"/>
      <c r="AM440"/>
      <c r="AN440"/>
      <c r="AO440"/>
      <c r="AP440"/>
      <c r="AQ440"/>
      <c r="AR440"/>
      <c r="AS440"/>
      <c r="AT440"/>
      <c r="AU440"/>
      <c r="AV440"/>
      <c r="AW440"/>
      <c r="AX440"/>
      <c r="AY440"/>
      <c r="AZ440"/>
      <c r="BA440"/>
      <c r="BB440"/>
      <c r="BC440"/>
    </row>
    <row r="441" spans="1:55" s="8" customFormat="1">
      <c r="A441"/>
      <c r="B441"/>
      <c r="C441"/>
      <c r="D441"/>
      <c r="E441"/>
      <c r="F441"/>
      <c r="G441"/>
      <c r="H441"/>
      <c r="I441"/>
      <c r="J441"/>
      <c r="K441"/>
      <c r="L441"/>
      <c r="M441"/>
      <c r="N441"/>
      <c r="O441"/>
      <c r="P441"/>
      <c r="R441" s="47"/>
      <c r="S441"/>
      <c r="T441"/>
      <c r="U441"/>
      <c r="V441"/>
      <c r="W441"/>
      <c r="X441"/>
      <c r="Y441"/>
      <c r="Z441"/>
      <c r="AA441" s="12"/>
      <c r="AB441" s="12"/>
      <c r="AC441" s="12"/>
      <c r="AD441" s="12"/>
      <c r="AE441"/>
      <c r="AF441"/>
      <c r="AG441"/>
      <c r="AH441"/>
      <c r="AI441"/>
      <c r="AJ441"/>
      <c r="AK441"/>
      <c r="AL441"/>
      <c r="AM441"/>
      <c r="AN441"/>
      <c r="AO441"/>
      <c r="AP441"/>
      <c r="AQ441"/>
      <c r="AR441"/>
      <c r="AS441"/>
      <c r="AT441"/>
      <c r="AU441"/>
      <c r="AV441"/>
      <c r="AW441"/>
      <c r="AX441"/>
      <c r="AY441"/>
      <c r="AZ441"/>
      <c r="BA441"/>
      <c r="BB441"/>
      <c r="BC441"/>
    </row>
    <row r="442" spans="1:55" s="8" customFormat="1">
      <c r="A442"/>
      <c r="B442"/>
      <c r="C442"/>
      <c r="D442"/>
      <c r="E442"/>
      <c r="F442"/>
      <c r="G442"/>
      <c r="H442"/>
      <c r="I442"/>
      <c r="J442"/>
      <c r="K442"/>
      <c r="L442"/>
      <c r="M442"/>
      <c r="N442"/>
      <c r="O442"/>
      <c r="P442"/>
      <c r="R442" s="47"/>
      <c r="S442"/>
      <c r="T442"/>
      <c r="U442"/>
      <c r="V442"/>
      <c r="W442"/>
      <c r="X442"/>
      <c r="Y442"/>
      <c r="Z442"/>
      <c r="AA442" s="12"/>
      <c r="AB442" s="12"/>
      <c r="AC442" s="12"/>
      <c r="AD442" s="12"/>
      <c r="AE442"/>
      <c r="AF442"/>
      <c r="AG442"/>
      <c r="AH442"/>
      <c r="AI442"/>
      <c r="AJ442"/>
      <c r="AK442"/>
      <c r="AL442"/>
      <c r="AM442"/>
      <c r="AN442"/>
      <c r="AO442"/>
      <c r="AP442"/>
      <c r="AQ442"/>
      <c r="AR442"/>
      <c r="AS442"/>
      <c r="AT442"/>
      <c r="AU442"/>
      <c r="AV442"/>
      <c r="AW442"/>
      <c r="AX442"/>
      <c r="AY442"/>
      <c r="AZ442"/>
      <c r="BA442"/>
      <c r="BB442"/>
      <c r="BC442"/>
    </row>
    <row r="443" spans="1:55" s="8" customFormat="1">
      <c r="A443"/>
      <c r="B443"/>
      <c r="C443"/>
      <c r="D443"/>
      <c r="E443"/>
      <c r="F443"/>
      <c r="G443"/>
      <c r="H443"/>
      <c r="I443"/>
      <c r="J443"/>
      <c r="K443"/>
      <c r="L443"/>
      <c r="M443"/>
      <c r="N443"/>
      <c r="O443"/>
      <c r="P443"/>
      <c r="R443" s="47"/>
      <c r="S443"/>
      <c r="T443"/>
      <c r="U443"/>
      <c r="V443"/>
      <c r="W443"/>
      <c r="X443"/>
      <c r="Y443"/>
      <c r="Z443"/>
      <c r="AA443" s="12"/>
      <c r="AB443" s="12"/>
      <c r="AC443" s="12"/>
      <c r="AD443" s="12"/>
      <c r="AE443"/>
      <c r="AF443"/>
      <c r="AG443"/>
      <c r="AH443"/>
      <c r="AI443"/>
      <c r="AJ443"/>
      <c r="AK443"/>
      <c r="AL443"/>
      <c r="AM443"/>
      <c r="AN443"/>
      <c r="AO443"/>
      <c r="AP443"/>
      <c r="AQ443"/>
      <c r="AR443"/>
      <c r="AS443"/>
      <c r="AT443"/>
      <c r="AU443"/>
      <c r="AV443"/>
      <c r="AW443"/>
      <c r="AX443"/>
      <c r="AY443"/>
      <c r="AZ443"/>
      <c r="BA443"/>
      <c r="BB443"/>
      <c r="BC443"/>
    </row>
    <row r="444" spans="1:55" s="8" customFormat="1">
      <c r="A444"/>
      <c r="B444"/>
      <c r="C444"/>
      <c r="D444"/>
      <c r="E444"/>
      <c r="F444"/>
      <c r="G444"/>
      <c r="H444"/>
      <c r="I444"/>
      <c r="J444"/>
      <c r="K444"/>
      <c r="L444"/>
      <c r="M444"/>
      <c r="N444"/>
      <c r="O444"/>
      <c r="P444"/>
      <c r="R444" s="47"/>
      <c r="S444"/>
      <c r="T444"/>
      <c r="U444"/>
      <c r="V444"/>
      <c r="W444"/>
      <c r="X444"/>
      <c r="Y444"/>
      <c r="Z444"/>
      <c r="AA444" s="12"/>
      <c r="AB444" s="12"/>
      <c r="AC444" s="12"/>
      <c r="AD444" s="12"/>
      <c r="AE444"/>
      <c r="AF444"/>
      <c r="AG444"/>
      <c r="AH444"/>
      <c r="AI444"/>
      <c r="AJ444"/>
      <c r="AK444"/>
      <c r="AL444"/>
      <c r="AM444"/>
      <c r="AN444"/>
      <c r="AO444"/>
      <c r="AP444"/>
      <c r="AQ444"/>
      <c r="AR444"/>
      <c r="AS444"/>
      <c r="AT444"/>
      <c r="AU444"/>
      <c r="AV444"/>
      <c r="AW444"/>
      <c r="AX444"/>
      <c r="AY444"/>
      <c r="AZ444"/>
      <c r="BA444"/>
      <c r="BB444"/>
      <c r="BC444"/>
    </row>
    <row r="445" spans="1:55" s="8" customFormat="1">
      <c r="A445"/>
      <c r="B445"/>
      <c r="C445"/>
      <c r="D445"/>
      <c r="E445"/>
      <c r="F445"/>
      <c r="G445"/>
      <c r="H445"/>
      <c r="I445"/>
      <c r="J445"/>
      <c r="K445"/>
      <c r="L445"/>
      <c r="M445"/>
      <c r="N445"/>
      <c r="O445"/>
      <c r="P445"/>
      <c r="R445" s="47"/>
      <c r="S445"/>
      <c r="T445"/>
      <c r="U445"/>
      <c r="V445"/>
      <c r="W445"/>
      <c r="X445"/>
      <c r="Y445"/>
      <c r="Z445"/>
      <c r="AA445" s="12"/>
      <c r="AB445" s="12"/>
      <c r="AC445" s="12"/>
      <c r="AD445" s="12"/>
      <c r="AE445"/>
      <c r="AF445"/>
      <c r="AG445"/>
      <c r="AH445"/>
      <c r="AI445"/>
      <c r="AJ445"/>
      <c r="AK445"/>
      <c r="AL445"/>
      <c r="AM445"/>
      <c r="AN445"/>
      <c r="AO445"/>
      <c r="AP445"/>
      <c r="AQ445"/>
      <c r="AR445"/>
      <c r="AS445"/>
      <c r="AT445"/>
      <c r="AU445"/>
      <c r="AV445"/>
      <c r="AW445"/>
      <c r="AX445"/>
      <c r="AY445"/>
      <c r="AZ445"/>
      <c r="BA445"/>
      <c r="BB445"/>
      <c r="BC445"/>
    </row>
    <row r="446" spans="1:55" s="8" customFormat="1">
      <c r="A446"/>
      <c r="B446"/>
      <c r="C446"/>
      <c r="D446"/>
      <c r="E446"/>
      <c r="F446"/>
      <c r="G446"/>
      <c r="H446"/>
      <c r="I446"/>
      <c r="J446"/>
      <c r="K446"/>
      <c r="L446"/>
      <c r="M446"/>
      <c r="N446"/>
      <c r="O446"/>
      <c r="P446"/>
      <c r="R446" s="47"/>
      <c r="S446"/>
      <c r="T446"/>
      <c r="U446"/>
      <c r="V446"/>
      <c r="W446"/>
      <c r="X446"/>
      <c r="Y446"/>
      <c r="Z446"/>
      <c r="AA446" s="12"/>
      <c r="AB446" s="12"/>
      <c r="AC446" s="12"/>
      <c r="AD446" s="12"/>
      <c r="AE446"/>
      <c r="AF446"/>
      <c r="AG446"/>
      <c r="AH446"/>
      <c r="AI446"/>
      <c r="AJ446"/>
      <c r="AK446"/>
      <c r="AL446"/>
      <c r="AM446"/>
      <c r="AN446"/>
      <c r="AO446"/>
      <c r="AP446"/>
      <c r="AQ446"/>
      <c r="AR446"/>
      <c r="AS446"/>
      <c r="AT446"/>
      <c r="AU446"/>
      <c r="AV446"/>
      <c r="AW446"/>
      <c r="AX446"/>
      <c r="AY446"/>
      <c r="AZ446"/>
      <c r="BA446"/>
      <c r="BB446"/>
      <c r="BC446"/>
    </row>
    <row r="447" spans="1:55" s="8" customFormat="1">
      <c r="A447"/>
      <c r="B447"/>
      <c r="C447"/>
      <c r="D447"/>
      <c r="E447"/>
      <c r="F447"/>
      <c r="G447"/>
      <c r="H447"/>
      <c r="I447"/>
      <c r="J447"/>
      <c r="K447"/>
      <c r="L447"/>
      <c r="M447"/>
      <c r="N447"/>
      <c r="O447"/>
      <c r="P447"/>
      <c r="R447" s="47"/>
      <c r="S447"/>
      <c r="T447"/>
      <c r="U447"/>
      <c r="V447"/>
      <c r="W447"/>
      <c r="X447"/>
      <c r="Y447"/>
      <c r="Z447"/>
      <c r="AA447" s="12"/>
      <c r="AB447" s="12"/>
      <c r="AC447" s="12"/>
      <c r="AD447" s="12"/>
      <c r="AE447"/>
      <c r="AF447"/>
      <c r="AG447"/>
      <c r="AH447"/>
      <c r="AI447"/>
      <c r="AJ447"/>
      <c r="AK447"/>
      <c r="AL447"/>
      <c r="AM447"/>
      <c r="AN447"/>
      <c r="AO447"/>
      <c r="AP447"/>
      <c r="AQ447"/>
      <c r="AR447"/>
      <c r="AS447"/>
      <c r="AT447"/>
      <c r="AU447"/>
      <c r="AV447"/>
      <c r="AW447"/>
      <c r="AX447"/>
      <c r="AY447"/>
      <c r="AZ447"/>
      <c r="BA447"/>
      <c r="BB447"/>
      <c r="BC447"/>
    </row>
    <row r="448" spans="1:55" s="8" customFormat="1">
      <c r="A448"/>
      <c r="B448"/>
      <c r="C448"/>
      <c r="D448"/>
      <c r="E448"/>
      <c r="F448"/>
      <c r="G448"/>
      <c r="H448"/>
      <c r="I448"/>
      <c r="J448"/>
      <c r="K448"/>
      <c r="L448"/>
      <c r="M448"/>
      <c r="N448"/>
      <c r="O448"/>
      <c r="P448"/>
      <c r="R448" s="47"/>
      <c r="S448"/>
      <c r="T448"/>
      <c r="U448"/>
      <c r="V448"/>
      <c r="W448"/>
      <c r="X448"/>
      <c r="Y448"/>
      <c r="Z448"/>
      <c r="AA448" s="12"/>
      <c r="AB448" s="12"/>
      <c r="AC448" s="12"/>
      <c r="AD448" s="12"/>
      <c r="AE448"/>
      <c r="AF448"/>
      <c r="AG448"/>
      <c r="AH448"/>
      <c r="AI448"/>
      <c r="AJ448"/>
      <c r="AK448"/>
      <c r="AL448"/>
      <c r="AM448"/>
      <c r="AN448"/>
      <c r="AO448"/>
      <c r="AP448"/>
      <c r="AQ448"/>
      <c r="AR448"/>
      <c r="AS448"/>
      <c r="AT448"/>
      <c r="AU448"/>
      <c r="AV448"/>
      <c r="AW448"/>
      <c r="AX448"/>
      <c r="AY448"/>
      <c r="AZ448"/>
      <c r="BA448"/>
      <c r="BB448"/>
      <c r="BC448"/>
    </row>
    <row r="449" spans="1:55" s="8" customFormat="1">
      <c r="A449"/>
      <c r="B449"/>
      <c r="C449"/>
      <c r="D449"/>
      <c r="E449"/>
      <c r="F449"/>
      <c r="G449"/>
      <c r="H449"/>
      <c r="I449"/>
      <c r="J449"/>
      <c r="K449"/>
      <c r="L449"/>
      <c r="M449"/>
      <c r="N449"/>
      <c r="O449"/>
      <c r="P449"/>
      <c r="R449" s="47"/>
      <c r="S449"/>
      <c r="T449"/>
      <c r="U449"/>
      <c r="V449"/>
      <c r="W449"/>
      <c r="X449"/>
      <c r="Y449"/>
      <c r="Z449"/>
      <c r="AA449" s="12"/>
      <c r="AB449" s="12"/>
      <c r="AC449" s="12"/>
      <c r="AD449" s="12"/>
      <c r="AE449"/>
      <c r="AF449"/>
      <c r="AG449"/>
      <c r="AH449"/>
      <c r="AI449"/>
      <c r="AJ449"/>
      <c r="AK449"/>
      <c r="AL449"/>
      <c r="AM449"/>
      <c r="AN449"/>
      <c r="AO449"/>
      <c r="AP449"/>
      <c r="AQ449"/>
      <c r="AR449"/>
      <c r="AS449"/>
      <c r="AT449"/>
      <c r="AU449"/>
      <c r="AV449"/>
      <c r="AW449"/>
      <c r="AX449"/>
      <c r="AY449"/>
      <c r="AZ449"/>
      <c r="BA449"/>
      <c r="BB449"/>
      <c r="BC449"/>
    </row>
    <row r="450" spans="1:55" s="8" customFormat="1">
      <c r="A450"/>
      <c r="B450"/>
      <c r="C450"/>
      <c r="D450"/>
      <c r="E450"/>
      <c r="F450"/>
      <c r="G450"/>
      <c r="H450"/>
      <c r="I450"/>
      <c r="J450"/>
      <c r="K450"/>
      <c r="L450"/>
      <c r="M450"/>
      <c r="N450"/>
      <c r="O450"/>
      <c r="P450"/>
      <c r="R450" s="47"/>
      <c r="S450"/>
      <c r="T450"/>
      <c r="U450"/>
      <c r="V450"/>
      <c r="W450"/>
      <c r="X450"/>
      <c r="Y450"/>
      <c r="Z450"/>
      <c r="AA450" s="12"/>
      <c r="AB450" s="12"/>
      <c r="AC450" s="12"/>
      <c r="AD450" s="12"/>
      <c r="AE450"/>
      <c r="AF450"/>
      <c r="AG450"/>
      <c r="AH450"/>
      <c r="AI450"/>
      <c r="AJ450"/>
      <c r="AK450"/>
      <c r="AL450"/>
      <c r="AM450"/>
      <c r="AN450"/>
      <c r="AO450"/>
      <c r="AP450"/>
      <c r="AQ450"/>
      <c r="AR450"/>
      <c r="AS450"/>
      <c r="AT450"/>
      <c r="AU450"/>
      <c r="AV450"/>
      <c r="AW450"/>
      <c r="AX450"/>
      <c r="AY450"/>
      <c r="AZ450"/>
      <c r="BA450"/>
      <c r="BB450"/>
      <c r="BC450"/>
    </row>
    <row r="451" spans="1:55" s="8" customFormat="1">
      <c r="A451"/>
      <c r="B451"/>
      <c r="C451"/>
      <c r="D451"/>
      <c r="E451"/>
      <c r="F451"/>
      <c r="G451"/>
      <c r="H451"/>
      <c r="I451"/>
      <c r="J451"/>
      <c r="K451"/>
      <c r="L451"/>
      <c r="M451"/>
      <c r="N451"/>
      <c r="O451"/>
      <c r="P451"/>
      <c r="R451" s="47"/>
      <c r="S451"/>
      <c r="T451"/>
      <c r="U451"/>
      <c r="V451"/>
      <c r="W451"/>
      <c r="X451"/>
      <c r="Y451"/>
      <c r="Z451"/>
      <c r="AA451" s="12"/>
      <c r="AB451" s="12"/>
      <c r="AC451" s="12"/>
      <c r="AD451" s="12"/>
      <c r="AE451"/>
      <c r="AF451"/>
      <c r="AG451"/>
      <c r="AH451"/>
      <c r="AI451"/>
      <c r="AJ451"/>
      <c r="AK451"/>
      <c r="AL451"/>
      <c r="AM451"/>
      <c r="AN451"/>
      <c r="AO451"/>
      <c r="AP451"/>
      <c r="AQ451"/>
      <c r="AR451"/>
      <c r="AS451"/>
      <c r="AT451"/>
      <c r="AU451"/>
      <c r="AV451"/>
      <c r="AW451"/>
      <c r="AX451"/>
      <c r="AY451"/>
      <c r="AZ451"/>
      <c r="BA451"/>
      <c r="BB451"/>
      <c r="BC451"/>
    </row>
    <row r="452" spans="1:55" s="8" customFormat="1">
      <c r="A452"/>
      <c r="B452"/>
      <c r="C452"/>
      <c r="D452"/>
      <c r="E452"/>
      <c r="F452"/>
      <c r="G452"/>
      <c r="H452"/>
      <c r="I452"/>
      <c r="J452"/>
      <c r="K452"/>
      <c r="L452"/>
      <c r="M452"/>
      <c r="N452"/>
      <c r="O452"/>
      <c r="P452"/>
      <c r="R452" s="47"/>
      <c r="S452"/>
      <c r="T452"/>
      <c r="U452"/>
      <c r="V452"/>
      <c r="W452"/>
      <c r="X452"/>
      <c r="Y452"/>
      <c r="Z452"/>
      <c r="AA452" s="12"/>
      <c r="AB452" s="12"/>
      <c r="AC452" s="12"/>
      <c r="AD452" s="12"/>
      <c r="AE452"/>
      <c r="AF452"/>
      <c r="AG452"/>
      <c r="AH452"/>
      <c r="AI452"/>
      <c r="AJ452"/>
      <c r="AK452"/>
      <c r="AL452"/>
      <c r="AM452"/>
      <c r="AN452"/>
      <c r="AO452"/>
      <c r="AP452"/>
      <c r="AQ452"/>
      <c r="AR452"/>
      <c r="AS452"/>
      <c r="AT452"/>
      <c r="AU452"/>
      <c r="AV452"/>
      <c r="AW452"/>
      <c r="AX452"/>
      <c r="AY452"/>
      <c r="AZ452"/>
      <c r="BA452"/>
      <c r="BB452"/>
      <c r="BC452"/>
    </row>
    <row r="453" spans="1:55" s="8" customFormat="1">
      <c r="A453"/>
      <c r="B453"/>
      <c r="C453"/>
      <c r="D453"/>
      <c r="E453"/>
      <c r="F453"/>
      <c r="G453"/>
      <c r="H453"/>
      <c r="I453"/>
      <c r="J453"/>
      <c r="K453"/>
      <c r="L453"/>
      <c r="M453"/>
      <c r="N453"/>
      <c r="O453"/>
      <c r="P453"/>
      <c r="R453" s="47"/>
      <c r="S453"/>
      <c r="T453"/>
      <c r="U453"/>
      <c r="V453"/>
      <c r="W453"/>
      <c r="X453"/>
      <c r="Y453"/>
      <c r="Z453"/>
      <c r="AA453" s="12"/>
      <c r="AB453" s="12"/>
      <c r="AC453" s="12"/>
      <c r="AD453" s="12"/>
      <c r="AE453"/>
      <c r="AF453"/>
      <c r="AG453"/>
      <c r="AH453"/>
      <c r="AI453"/>
      <c r="AJ453"/>
      <c r="AK453"/>
      <c r="AL453"/>
      <c r="AM453"/>
      <c r="AN453"/>
      <c r="AO453"/>
      <c r="AP453"/>
      <c r="AQ453"/>
      <c r="AR453"/>
      <c r="AS453"/>
      <c r="AT453"/>
      <c r="AU453"/>
      <c r="AV453"/>
      <c r="AW453"/>
      <c r="AX453"/>
      <c r="AY453"/>
      <c r="AZ453"/>
      <c r="BA453"/>
      <c r="BB453"/>
      <c r="BC453"/>
    </row>
    <row r="454" spans="1:55" s="8" customFormat="1">
      <c r="A454"/>
      <c r="B454"/>
      <c r="C454"/>
      <c r="D454"/>
      <c r="E454"/>
      <c r="F454"/>
      <c r="G454"/>
      <c r="H454"/>
      <c r="I454"/>
      <c r="J454"/>
      <c r="K454"/>
      <c r="L454"/>
      <c r="M454"/>
      <c r="N454"/>
      <c r="O454"/>
      <c r="P454"/>
      <c r="R454" s="47"/>
      <c r="S454"/>
      <c r="T454"/>
      <c r="U454"/>
      <c r="V454"/>
      <c r="W454"/>
      <c r="X454"/>
      <c r="Y454"/>
      <c r="Z454"/>
      <c r="AA454" s="12"/>
      <c r="AB454" s="12"/>
      <c r="AC454" s="12"/>
      <c r="AD454" s="12"/>
      <c r="AE454"/>
      <c r="AF454"/>
      <c r="AG454"/>
      <c r="AH454"/>
      <c r="AI454"/>
      <c r="AJ454"/>
      <c r="AK454"/>
      <c r="AL454"/>
      <c r="AM454"/>
      <c r="AN454"/>
      <c r="AO454"/>
      <c r="AP454"/>
      <c r="AQ454"/>
      <c r="AR454"/>
      <c r="AS454"/>
      <c r="AT454"/>
      <c r="AU454"/>
      <c r="AV454"/>
      <c r="AW454"/>
      <c r="AX454"/>
      <c r="AY454"/>
      <c r="AZ454"/>
      <c r="BA454"/>
      <c r="BB454"/>
      <c r="BC454"/>
    </row>
    <row r="455" spans="1:55" s="8" customFormat="1">
      <c r="A455"/>
      <c r="B455"/>
      <c r="C455"/>
      <c r="D455"/>
      <c r="E455"/>
      <c r="F455"/>
      <c r="G455"/>
      <c r="H455"/>
      <c r="I455"/>
      <c r="J455"/>
      <c r="K455"/>
      <c r="L455"/>
      <c r="M455"/>
      <c r="N455"/>
      <c r="O455"/>
      <c r="P455"/>
      <c r="R455" s="47"/>
      <c r="S455"/>
      <c r="T455"/>
      <c r="U455"/>
      <c r="V455"/>
      <c r="W455"/>
      <c r="X455"/>
      <c r="Y455"/>
      <c r="Z455"/>
      <c r="AA455" s="12"/>
      <c r="AB455" s="12"/>
      <c r="AC455" s="12"/>
      <c r="AD455" s="12"/>
      <c r="AE455"/>
      <c r="AF455"/>
      <c r="AG455"/>
      <c r="AH455"/>
      <c r="AI455"/>
      <c r="AJ455"/>
      <c r="AK455"/>
      <c r="AL455"/>
      <c r="AM455"/>
      <c r="AN455"/>
      <c r="AO455"/>
      <c r="AP455"/>
      <c r="AQ455"/>
      <c r="AR455"/>
      <c r="AS455"/>
      <c r="AT455"/>
      <c r="AU455"/>
      <c r="AV455"/>
      <c r="AW455"/>
      <c r="AX455"/>
      <c r="AY455"/>
      <c r="AZ455"/>
      <c r="BA455"/>
      <c r="BB455"/>
      <c r="BC455"/>
    </row>
    <row r="456" spans="1:55" s="8" customFormat="1">
      <c r="A456"/>
      <c r="B456"/>
      <c r="C456"/>
      <c r="D456"/>
      <c r="E456"/>
      <c r="F456"/>
      <c r="G456"/>
      <c r="H456"/>
      <c r="I456"/>
      <c r="J456"/>
      <c r="K456"/>
      <c r="L456"/>
      <c r="M456"/>
      <c r="N456"/>
      <c r="O456"/>
      <c r="P456"/>
      <c r="R456" s="47"/>
      <c r="S456"/>
      <c r="T456"/>
      <c r="U456"/>
      <c r="V456"/>
      <c r="W456"/>
      <c r="X456"/>
      <c r="Y456"/>
      <c r="Z456"/>
      <c r="AA456" s="12"/>
      <c r="AB456" s="12"/>
      <c r="AC456" s="12"/>
      <c r="AD456" s="12"/>
      <c r="AE456"/>
      <c r="AF456"/>
      <c r="AG456"/>
      <c r="AH456"/>
      <c r="AI456"/>
      <c r="AJ456"/>
      <c r="AK456"/>
      <c r="AL456"/>
      <c r="AM456"/>
      <c r="AN456"/>
      <c r="AO456"/>
      <c r="AP456"/>
      <c r="AQ456"/>
      <c r="AR456"/>
      <c r="AS456"/>
      <c r="AT456"/>
      <c r="AU456"/>
      <c r="AV456"/>
      <c r="AW456"/>
      <c r="AX456"/>
      <c r="AY456"/>
      <c r="AZ456"/>
      <c r="BA456"/>
      <c r="BB456"/>
      <c r="BC456"/>
    </row>
    <row r="457" spans="1:55" s="8" customFormat="1">
      <c r="A457"/>
      <c r="B457"/>
      <c r="C457"/>
      <c r="D457"/>
      <c r="E457"/>
      <c r="F457"/>
      <c r="G457"/>
      <c r="H457"/>
      <c r="I457"/>
      <c r="J457"/>
      <c r="K457"/>
      <c r="L457"/>
      <c r="M457"/>
      <c r="N457"/>
      <c r="O457"/>
      <c r="P457"/>
      <c r="R457" s="47"/>
      <c r="S457"/>
      <c r="T457"/>
      <c r="U457"/>
      <c r="V457"/>
      <c r="W457"/>
      <c r="X457"/>
      <c r="Y457"/>
      <c r="Z457"/>
      <c r="AA457" s="12"/>
      <c r="AB457" s="12"/>
      <c r="AC457" s="12"/>
      <c r="AD457" s="12"/>
      <c r="AE457"/>
      <c r="AF457"/>
      <c r="AG457"/>
      <c r="AH457"/>
      <c r="AI457"/>
      <c r="AJ457"/>
      <c r="AK457"/>
      <c r="AL457"/>
      <c r="AM457"/>
      <c r="AN457"/>
      <c r="AO457"/>
      <c r="AP457"/>
      <c r="AQ457"/>
      <c r="AR457"/>
      <c r="AS457"/>
      <c r="AT457"/>
      <c r="AU457"/>
      <c r="AV457"/>
      <c r="AW457"/>
      <c r="AX457"/>
      <c r="AY457"/>
      <c r="AZ457"/>
      <c r="BA457"/>
      <c r="BB457"/>
      <c r="BC457"/>
    </row>
    <row r="458" spans="1:55" s="8" customFormat="1">
      <c r="A458"/>
      <c r="B458"/>
      <c r="C458"/>
      <c r="D458"/>
      <c r="E458"/>
      <c r="F458"/>
      <c r="G458"/>
      <c r="H458"/>
      <c r="I458"/>
      <c r="J458"/>
      <c r="K458"/>
      <c r="L458"/>
      <c r="M458"/>
      <c r="N458"/>
      <c r="O458"/>
      <c r="P458"/>
      <c r="R458" s="47"/>
      <c r="S458"/>
      <c r="T458"/>
      <c r="U458"/>
      <c r="V458"/>
      <c r="W458"/>
      <c r="X458"/>
      <c r="Y458"/>
      <c r="Z458"/>
      <c r="AA458" s="12"/>
      <c r="AB458" s="12"/>
      <c r="AC458" s="12"/>
      <c r="AD458" s="12"/>
      <c r="AE458"/>
      <c r="AF458"/>
      <c r="AG458"/>
      <c r="AH458"/>
      <c r="AI458"/>
      <c r="AJ458"/>
      <c r="AK458"/>
      <c r="AL458"/>
      <c r="AM458"/>
      <c r="AN458"/>
      <c r="AO458"/>
      <c r="AP458"/>
      <c r="AQ458"/>
      <c r="AR458"/>
      <c r="AS458"/>
      <c r="AT458"/>
      <c r="AU458"/>
      <c r="AV458"/>
      <c r="AW458"/>
      <c r="AX458"/>
      <c r="AY458"/>
      <c r="AZ458"/>
      <c r="BA458"/>
      <c r="BB458"/>
      <c r="BC458"/>
    </row>
    <row r="459" spans="1:55" s="8" customFormat="1">
      <c r="A459"/>
      <c r="B459"/>
      <c r="C459"/>
      <c r="D459"/>
      <c r="E459"/>
      <c r="F459"/>
      <c r="G459"/>
      <c r="H459"/>
      <c r="I459"/>
      <c r="J459"/>
      <c r="K459"/>
      <c r="L459"/>
      <c r="M459"/>
      <c r="N459"/>
      <c r="O459"/>
      <c r="P459"/>
      <c r="R459" s="47"/>
      <c r="S459"/>
      <c r="T459"/>
      <c r="U459"/>
      <c r="V459"/>
      <c r="W459"/>
      <c r="X459"/>
      <c r="Y459"/>
      <c r="Z459"/>
      <c r="AA459" s="12"/>
      <c r="AB459" s="12"/>
      <c r="AC459" s="12"/>
      <c r="AD459" s="12"/>
      <c r="AE459"/>
      <c r="AF459"/>
      <c r="AG459"/>
      <c r="AH459"/>
      <c r="AI459"/>
      <c r="AJ459"/>
      <c r="AK459"/>
      <c r="AL459"/>
      <c r="AM459"/>
      <c r="AN459"/>
      <c r="AO459"/>
      <c r="AP459"/>
      <c r="AQ459"/>
      <c r="AR459"/>
      <c r="AS459"/>
      <c r="AT459"/>
      <c r="AU459"/>
      <c r="AV459"/>
      <c r="AW459"/>
      <c r="AX459"/>
      <c r="AY459"/>
      <c r="AZ459"/>
      <c r="BA459"/>
      <c r="BB459"/>
      <c r="BC459"/>
    </row>
    <row r="460" spans="1:55" s="8" customFormat="1">
      <c r="A460"/>
      <c r="B460"/>
      <c r="C460"/>
      <c r="D460"/>
      <c r="E460"/>
      <c r="F460"/>
      <c r="G460"/>
      <c r="H460"/>
      <c r="I460"/>
      <c r="J460"/>
      <c r="K460"/>
      <c r="L460"/>
      <c r="M460"/>
      <c r="N460"/>
      <c r="O460"/>
      <c r="P460"/>
      <c r="R460" s="47"/>
      <c r="S460"/>
      <c r="T460"/>
      <c r="U460"/>
      <c r="V460"/>
      <c r="W460"/>
      <c r="X460"/>
      <c r="Y460"/>
      <c r="Z460"/>
      <c r="AA460" s="12"/>
      <c r="AB460" s="12"/>
      <c r="AC460" s="12"/>
      <c r="AD460" s="12"/>
      <c r="AE460"/>
      <c r="AF460"/>
      <c r="AG460"/>
      <c r="AH460"/>
      <c r="AI460"/>
      <c r="AJ460"/>
      <c r="AK460"/>
      <c r="AL460"/>
      <c r="AM460"/>
      <c r="AN460"/>
      <c r="AO460"/>
      <c r="AP460"/>
      <c r="AQ460"/>
      <c r="AR460"/>
      <c r="AS460"/>
      <c r="AT460"/>
      <c r="AU460"/>
      <c r="AV460"/>
      <c r="AW460"/>
      <c r="AX460"/>
      <c r="AY460"/>
      <c r="AZ460"/>
      <c r="BA460"/>
      <c r="BB460"/>
      <c r="BC460"/>
    </row>
    <row r="461" spans="1:55" s="8" customFormat="1">
      <c r="A461"/>
      <c r="B461"/>
      <c r="C461"/>
      <c r="D461"/>
      <c r="E461"/>
      <c r="F461"/>
      <c r="G461"/>
      <c r="H461"/>
      <c r="I461"/>
      <c r="J461"/>
      <c r="K461"/>
      <c r="L461"/>
      <c r="M461"/>
      <c r="N461"/>
      <c r="O461"/>
      <c r="P461"/>
      <c r="R461" s="47"/>
      <c r="S461"/>
      <c r="T461"/>
      <c r="U461"/>
      <c r="V461"/>
      <c r="W461"/>
      <c r="X461"/>
      <c r="Y461"/>
      <c r="Z461"/>
      <c r="AA461" s="12"/>
      <c r="AB461" s="12"/>
      <c r="AC461" s="12"/>
      <c r="AD461" s="12"/>
      <c r="AE461"/>
      <c r="AF461"/>
      <c r="AG461"/>
      <c r="AH461"/>
      <c r="AI461"/>
      <c r="AJ461"/>
      <c r="AK461"/>
      <c r="AL461"/>
      <c r="AM461"/>
      <c r="AN461"/>
      <c r="AO461"/>
      <c r="AP461"/>
      <c r="AQ461"/>
      <c r="AR461"/>
      <c r="AS461"/>
      <c r="AT461"/>
      <c r="AU461"/>
      <c r="AV461"/>
      <c r="AW461"/>
      <c r="AX461"/>
      <c r="AY461"/>
      <c r="AZ461"/>
      <c r="BA461"/>
      <c r="BB461"/>
      <c r="BC461"/>
    </row>
    <row r="462" spans="1:55" s="8" customFormat="1">
      <c r="A462"/>
      <c r="B462"/>
      <c r="C462"/>
      <c r="D462"/>
      <c r="E462"/>
      <c r="F462"/>
      <c r="G462"/>
      <c r="H462"/>
      <c r="I462"/>
      <c r="J462"/>
      <c r="K462"/>
      <c r="L462"/>
      <c r="M462"/>
      <c r="N462"/>
      <c r="O462"/>
      <c r="P462"/>
      <c r="R462" s="47"/>
      <c r="S462"/>
      <c r="T462"/>
      <c r="U462"/>
      <c r="V462"/>
      <c r="W462"/>
      <c r="X462"/>
      <c r="Y462"/>
      <c r="Z462"/>
      <c r="AA462" s="12"/>
      <c r="AB462" s="12"/>
      <c r="AC462" s="12"/>
      <c r="AD462" s="12"/>
      <c r="AE462"/>
      <c r="AF462"/>
      <c r="AG462"/>
      <c r="AH462"/>
      <c r="AI462"/>
      <c r="AJ462"/>
      <c r="AK462"/>
      <c r="AL462"/>
      <c r="AM462"/>
      <c r="AN462"/>
      <c r="AO462"/>
      <c r="AP462"/>
      <c r="AQ462"/>
      <c r="AR462"/>
      <c r="AS462"/>
      <c r="AT462"/>
      <c r="AU462"/>
      <c r="AV462"/>
      <c r="AW462"/>
      <c r="AX462"/>
      <c r="AY462"/>
      <c r="AZ462"/>
      <c r="BA462"/>
      <c r="BB462"/>
      <c r="BC462"/>
    </row>
    <row r="463" spans="1:55" s="8" customFormat="1">
      <c r="A463"/>
      <c r="B463"/>
      <c r="C463"/>
      <c r="D463"/>
      <c r="E463"/>
      <c r="F463"/>
      <c r="G463"/>
      <c r="H463"/>
      <c r="I463"/>
      <c r="J463"/>
      <c r="K463"/>
      <c r="L463"/>
      <c r="M463"/>
      <c r="N463"/>
      <c r="O463"/>
      <c r="P463"/>
      <c r="R463" s="47"/>
      <c r="S463"/>
      <c r="T463"/>
      <c r="U463"/>
      <c r="V463"/>
      <c r="W463"/>
      <c r="X463"/>
      <c r="Y463"/>
      <c r="Z463"/>
      <c r="AA463" s="12"/>
      <c r="AB463" s="12"/>
      <c r="AC463" s="12"/>
      <c r="AD463" s="12"/>
      <c r="AE463"/>
      <c r="AF463"/>
      <c r="AG463"/>
      <c r="AH463"/>
      <c r="AI463"/>
      <c r="AJ463"/>
      <c r="AK463"/>
      <c r="AL463"/>
      <c r="AM463"/>
      <c r="AN463"/>
      <c r="AO463"/>
      <c r="AP463"/>
      <c r="AQ463"/>
      <c r="AR463"/>
      <c r="AS463"/>
      <c r="AT463"/>
      <c r="AU463"/>
      <c r="AV463"/>
      <c r="AW463"/>
      <c r="AX463"/>
      <c r="AY463"/>
      <c r="AZ463"/>
      <c r="BA463"/>
      <c r="BB463"/>
      <c r="BC463"/>
    </row>
    <row r="464" spans="1:55" s="8" customFormat="1">
      <c r="A464"/>
      <c r="B464"/>
      <c r="C464"/>
      <c r="D464"/>
      <c r="E464"/>
      <c r="F464"/>
      <c r="G464"/>
      <c r="H464"/>
      <c r="I464"/>
      <c r="J464"/>
      <c r="K464"/>
      <c r="L464"/>
      <c r="M464"/>
      <c r="N464"/>
      <c r="O464"/>
      <c r="P464"/>
      <c r="R464" s="47"/>
      <c r="S464"/>
      <c r="T464"/>
      <c r="U464"/>
      <c r="V464"/>
      <c r="W464"/>
      <c r="X464"/>
      <c r="Y464"/>
      <c r="Z464"/>
      <c r="AA464" s="12"/>
      <c r="AB464" s="12"/>
      <c r="AC464" s="12"/>
      <c r="AD464" s="12"/>
      <c r="AE464"/>
      <c r="AF464"/>
      <c r="AG464"/>
      <c r="AH464"/>
      <c r="AI464"/>
      <c r="AJ464"/>
      <c r="AK464"/>
      <c r="AL464"/>
      <c r="AM464"/>
      <c r="AN464"/>
      <c r="AO464"/>
      <c r="AP464"/>
      <c r="AQ464"/>
      <c r="AR464"/>
      <c r="AS464"/>
      <c r="AT464"/>
      <c r="AU464"/>
      <c r="AV464"/>
      <c r="AW464"/>
      <c r="AX464"/>
      <c r="AY464"/>
      <c r="AZ464"/>
      <c r="BA464"/>
      <c r="BB464"/>
      <c r="BC464"/>
    </row>
    <row r="465" spans="1:55" s="8" customFormat="1">
      <c r="A465"/>
      <c r="B465"/>
      <c r="C465"/>
      <c r="D465"/>
      <c r="E465"/>
      <c r="F465"/>
      <c r="G465"/>
      <c r="H465"/>
      <c r="I465"/>
      <c r="J465"/>
      <c r="K465"/>
      <c r="L465"/>
      <c r="M465"/>
      <c r="N465"/>
      <c r="O465"/>
      <c r="P465"/>
      <c r="R465" s="47"/>
      <c r="S465"/>
      <c r="T465"/>
      <c r="U465"/>
      <c r="V465"/>
      <c r="W465"/>
      <c r="X465"/>
      <c r="Y465"/>
      <c r="Z465"/>
      <c r="AA465" s="12"/>
      <c r="AB465" s="12"/>
      <c r="AC465" s="12"/>
      <c r="AD465" s="12"/>
      <c r="AE465"/>
      <c r="AF465"/>
      <c r="AG465"/>
      <c r="AH465"/>
      <c r="AI465"/>
      <c r="AJ465"/>
      <c r="AK465"/>
      <c r="AL465"/>
      <c r="AM465"/>
      <c r="AN465"/>
      <c r="AO465"/>
      <c r="AP465"/>
      <c r="AQ465"/>
      <c r="AR465"/>
      <c r="AS465"/>
      <c r="AT465"/>
      <c r="AU465"/>
      <c r="AV465"/>
      <c r="AW465"/>
      <c r="AX465"/>
      <c r="AY465"/>
      <c r="AZ465"/>
      <c r="BA465"/>
      <c r="BB465"/>
      <c r="BC465"/>
    </row>
    <row r="466" spans="1:55" s="8" customFormat="1">
      <c r="A466"/>
      <c r="B466"/>
      <c r="C466"/>
      <c r="D466"/>
      <c r="E466"/>
      <c r="F466"/>
      <c r="G466"/>
      <c r="H466"/>
      <c r="I466"/>
      <c r="J466"/>
      <c r="K466"/>
      <c r="L466"/>
      <c r="M466"/>
      <c r="N466"/>
      <c r="O466"/>
      <c r="P466"/>
      <c r="R466" s="47"/>
      <c r="S466"/>
      <c r="T466"/>
      <c r="U466"/>
      <c r="V466"/>
      <c r="W466"/>
      <c r="X466"/>
      <c r="Y466"/>
      <c r="Z466"/>
      <c r="AA466" s="12"/>
      <c r="AB466" s="12"/>
      <c r="AC466" s="12"/>
      <c r="AD466" s="12"/>
      <c r="AE466"/>
      <c r="AF466"/>
      <c r="AG466"/>
      <c r="AH466"/>
      <c r="AI466"/>
      <c r="AJ466"/>
      <c r="AK466"/>
      <c r="AL466"/>
      <c r="AM466"/>
      <c r="AN466"/>
      <c r="AO466"/>
      <c r="AP466"/>
      <c r="AQ466"/>
      <c r="AR466"/>
      <c r="AS466"/>
      <c r="AT466"/>
      <c r="AU466"/>
      <c r="AV466"/>
      <c r="AW466"/>
      <c r="AX466"/>
      <c r="AY466"/>
      <c r="AZ466"/>
      <c r="BA466"/>
      <c r="BB466"/>
      <c r="BC466"/>
    </row>
    <row r="467" spans="1:55" s="8" customFormat="1">
      <c r="A467"/>
      <c r="B467"/>
      <c r="C467"/>
      <c r="D467"/>
      <c r="E467"/>
      <c r="F467"/>
      <c r="G467"/>
      <c r="H467"/>
      <c r="I467"/>
      <c r="J467"/>
      <c r="K467"/>
      <c r="L467"/>
      <c r="M467"/>
      <c r="N467"/>
      <c r="O467"/>
      <c r="P467"/>
      <c r="R467" s="47"/>
      <c r="S467"/>
      <c r="T467"/>
      <c r="U467"/>
      <c r="V467"/>
      <c r="W467"/>
      <c r="X467"/>
      <c r="Y467"/>
      <c r="Z467"/>
      <c r="AA467" s="12"/>
      <c r="AB467" s="12"/>
      <c r="AC467" s="12"/>
      <c r="AD467" s="12"/>
      <c r="AE467"/>
      <c r="AF467"/>
      <c r="AG467"/>
      <c r="AH467"/>
      <c r="AI467"/>
      <c r="AJ467"/>
      <c r="AK467"/>
      <c r="AL467"/>
      <c r="AM467"/>
      <c r="AN467"/>
      <c r="AO467"/>
      <c r="AP467"/>
      <c r="AQ467"/>
      <c r="AR467"/>
      <c r="AS467"/>
      <c r="AT467"/>
      <c r="AU467"/>
      <c r="AV467"/>
      <c r="AW467"/>
      <c r="AX467"/>
      <c r="AY467"/>
      <c r="AZ467"/>
      <c r="BA467"/>
      <c r="BB467"/>
      <c r="BC467"/>
    </row>
    <row r="468" spans="1:55" s="8" customFormat="1">
      <c r="A468"/>
      <c r="B468"/>
      <c r="C468"/>
      <c r="D468"/>
      <c r="E468"/>
      <c r="F468"/>
      <c r="G468"/>
      <c r="H468"/>
      <c r="I468"/>
      <c r="J468"/>
      <c r="K468"/>
      <c r="L468"/>
      <c r="M468"/>
      <c r="N468"/>
      <c r="O468"/>
      <c r="P468"/>
      <c r="R468" s="47"/>
      <c r="S468"/>
      <c r="T468"/>
      <c r="U468"/>
      <c r="V468"/>
      <c r="W468"/>
      <c r="X468"/>
      <c r="Y468"/>
      <c r="Z468"/>
      <c r="AA468" s="12"/>
      <c r="AB468" s="12"/>
      <c r="AC468" s="12"/>
      <c r="AD468" s="12"/>
      <c r="AE468"/>
      <c r="AF468"/>
      <c r="AG468"/>
      <c r="AH468"/>
      <c r="AI468"/>
      <c r="AJ468"/>
      <c r="AK468"/>
      <c r="AL468"/>
      <c r="AM468"/>
      <c r="AN468"/>
      <c r="AO468"/>
      <c r="AP468"/>
      <c r="AQ468"/>
      <c r="AR468"/>
      <c r="AS468"/>
      <c r="AT468"/>
      <c r="AU468"/>
      <c r="AV468"/>
      <c r="AW468"/>
      <c r="AX468"/>
      <c r="AY468"/>
      <c r="AZ468"/>
      <c r="BA468"/>
      <c r="BB468"/>
      <c r="BC468"/>
    </row>
    <row r="469" spans="1:55" s="8" customFormat="1">
      <c r="A469"/>
      <c r="B469"/>
      <c r="C469"/>
      <c r="D469"/>
      <c r="E469"/>
      <c r="F469"/>
      <c r="G469"/>
      <c r="H469"/>
      <c r="I469"/>
      <c r="J469"/>
      <c r="K469"/>
      <c r="L469"/>
      <c r="M469"/>
      <c r="N469"/>
      <c r="O469"/>
      <c r="P469"/>
      <c r="R469" s="47"/>
      <c r="S469"/>
      <c r="T469"/>
      <c r="U469"/>
      <c r="V469"/>
      <c r="W469"/>
      <c r="X469"/>
      <c r="Y469"/>
      <c r="Z469"/>
      <c r="AA469" s="12"/>
      <c r="AB469" s="12"/>
      <c r="AC469" s="12"/>
      <c r="AD469" s="12"/>
      <c r="AE469"/>
      <c r="AF469"/>
      <c r="AG469"/>
      <c r="AH469"/>
      <c r="AI469"/>
      <c r="AJ469"/>
      <c r="AK469"/>
      <c r="AL469"/>
      <c r="AM469"/>
      <c r="AN469"/>
      <c r="AO469"/>
      <c r="AP469"/>
      <c r="AQ469"/>
      <c r="AR469"/>
      <c r="AS469"/>
      <c r="AT469"/>
      <c r="AU469"/>
      <c r="AV469"/>
      <c r="AW469"/>
      <c r="AX469"/>
      <c r="AY469"/>
      <c r="AZ469"/>
      <c r="BA469"/>
      <c r="BB469"/>
      <c r="BC469"/>
    </row>
    <row r="470" spans="1:55" s="8" customFormat="1">
      <c r="A470"/>
      <c r="B470"/>
      <c r="C470"/>
      <c r="D470"/>
      <c r="E470"/>
      <c r="F470"/>
      <c r="G470"/>
      <c r="H470"/>
      <c r="I470"/>
      <c r="J470"/>
      <c r="K470"/>
      <c r="L470"/>
      <c r="M470"/>
      <c r="N470"/>
      <c r="O470"/>
      <c r="P470"/>
      <c r="R470" s="47"/>
      <c r="S470"/>
      <c r="T470"/>
      <c r="U470"/>
      <c r="V470"/>
      <c r="W470"/>
      <c r="X470"/>
      <c r="Y470"/>
      <c r="Z470"/>
      <c r="AA470" s="12"/>
      <c r="AB470" s="12"/>
      <c r="AC470" s="12"/>
      <c r="AD470" s="12"/>
      <c r="AE470"/>
      <c r="AF470"/>
      <c r="AG470"/>
      <c r="AH470"/>
      <c r="AI470"/>
      <c r="AJ470"/>
      <c r="AK470"/>
      <c r="AL470"/>
      <c r="AM470"/>
      <c r="AN470"/>
      <c r="AO470"/>
      <c r="AP470"/>
      <c r="AQ470"/>
      <c r="AR470"/>
      <c r="AS470"/>
      <c r="AT470"/>
      <c r="AU470"/>
      <c r="AV470"/>
      <c r="AW470"/>
      <c r="AX470"/>
      <c r="AY470"/>
      <c r="AZ470"/>
      <c r="BA470"/>
      <c r="BB470"/>
      <c r="BC470"/>
    </row>
    <row r="471" spans="1:55" s="8" customFormat="1">
      <c r="A471"/>
      <c r="B471"/>
      <c r="C471"/>
      <c r="D471"/>
      <c r="E471"/>
      <c r="F471"/>
      <c r="G471"/>
      <c r="H471"/>
      <c r="I471"/>
      <c r="J471"/>
      <c r="K471"/>
      <c r="L471"/>
      <c r="M471"/>
      <c r="N471"/>
      <c r="O471"/>
      <c r="P471"/>
      <c r="R471" s="47"/>
      <c r="S471"/>
      <c r="T471"/>
      <c r="U471"/>
      <c r="V471"/>
      <c r="W471"/>
      <c r="X471"/>
      <c r="Y471"/>
      <c r="Z471"/>
      <c r="AA471" s="12"/>
      <c r="AB471" s="12"/>
      <c r="AC471" s="12"/>
      <c r="AD471" s="12"/>
      <c r="AE471"/>
      <c r="AF471"/>
      <c r="AG471"/>
      <c r="AH471"/>
      <c r="AI471"/>
      <c r="AJ471"/>
      <c r="AK471"/>
      <c r="AL471"/>
      <c r="AM471"/>
      <c r="AN471"/>
      <c r="AO471"/>
      <c r="AP471"/>
      <c r="AQ471"/>
      <c r="AR471"/>
      <c r="AS471"/>
      <c r="AT471"/>
      <c r="AU471"/>
      <c r="AV471"/>
      <c r="AW471"/>
      <c r="AX471"/>
      <c r="AY471"/>
      <c r="AZ471"/>
      <c r="BA471"/>
      <c r="BB471"/>
      <c r="BC471"/>
    </row>
    <row r="472" spans="1:55" s="8" customFormat="1">
      <c r="A472"/>
      <c r="B472"/>
      <c r="C472"/>
      <c r="D472"/>
      <c r="E472"/>
      <c r="F472"/>
      <c r="G472"/>
      <c r="H472"/>
      <c r="I472"/>
      <c r="J472"/>
      <c r="K472"/>
      <c r="L472"/>
      <c r="M472"/>
      <c r="N472"/>
      <c r="O472"/>
      <c r="P472"/>
      <c r="R472" s="47"/>
      <c r="S472"/>
      <c r="T472"/>
      <c r="U472"/>
      <c r="V472"/>
      <c r="W472"/>
      <c r="X472"/>
      <c r="Y472"/>
      <c r="Z472"/>
      <c r="AA472" s="12"/>
      <c r="AB472" s="12"/>
      <c r="AC472" s="12"/>
      <c r="AD472" s="12"/>
      <c r="AE472"/>
      <c r="AF472"/>
      <c r="AG472"/>
      <c r="AH472"/>
      <c r="AI472"/>
      <c r="AJ472"/>
      <c r="AK472"/>
      <c r="AL472"/>
      <c r="AM472"/>
      <c r="AN472"/>
      <c r="AO472"/>
      <c r="AP472"/>
      <c r="AQ472"/>
      <c r="AR472"/>
      <c r="AS472"/>
      <c r="AT472"/>
      <c r="AU472"/>
      <c r="AV472"/>
      <c r="AW472"/>
      <c r="AX472"/>
      <c r="AY472"/>
      <c r="AZ472"/>
      <c r="BA472"/>
      <c r="BB472"/>
      <c r="BC472"/>
    </row>
    <row r="473" spans="1:55" s="8" customFormat="1">
      <c r="A473"/>
      <c r="B473"/>
      <c r="C473"/>
      <c r="D473"/>
      <c r="E473"/>
      <c r="F473"/>
      <c r="G473"/>
      <c r="H473"/>
      <c r="I473"/>
      <c r="J473"/>
      <c r="K473"/>
      <c r="L473"/>
      <c r="M473"/>
      <c r="N473"/>
      <c r="O473"/>
      <c r="P473"/>
      <c r="R473" s="47"/>
      <c r="S473"/>
      <c r="T473"/>
      <c r="U473"/>
      <c r="V473"/>
      <c r="W473"/>
      <c r="X473"/>
      <c r="Y473"/>
      <c r="Z473"/>
      <c r="AA473" s="12"/>
      <c r="AB473" s="12"/>
      <c r="AC473" s="12"/>
      <c r="AD473" s="12"/>
      <c r="AE473"/>
      <c r="AF473"/>
      <c r="AG473"/>
      <c r="AH473"/>
      <c r="AI473"/>
      <c r="AJ473"/>
      <c r="AK473"/>
      <c r="AL473"/>
      <c r="AM473"/>
      <c r="AN473"/>
      <c r="AO473"/>
      <c r="AP473"/>
      <c r="AQ473"/>
      <c r="AR473"/>
      <c r="AS473"/>
      <c r="AT473"/>
      <c r="AU473"/>
      <c r="AV473"/>
      <c r="AW473"/>
      <c r="AX473"/>
      <c r="AY473"/>
      <c r="AZ473"/>
      <c r="BA473"/>
      <c r="BB473"/>
      <c r="BC473"/>
    </row>
    <row r="474" spans="1:55" s="8" customFormat="1">
      <c r="A474"/>
      <c r="B474"/>
      <c r="C474"/>
      <c r="D474"/>
      <c r="E474"/>
      <c r="F474"/>
      <c r="G474"/>
      <c r="H474"/>
      <c r="I474"/>
      <c r="J474"/>
      <c r="K474"/>
      <c r="L474"/>
      <c r="M474"/>
      <c r="N474"/>
      <c r="O474"/>
      <c r="P474"/>
      <c r="R474" s="47"/>
      <c r="S474"/>
      <c r="T474"/>
      <c r="U474"/>
      <c r="V474"/>
      <c r="W474"/>
      <c r="X474"/>
      <c r="Y474"/>
      <c r="Z474"/>
      <c r="AA474" s="12"/>
      <c r="AB474" s="12"/>
      <c r="AC474" s="12"/>
      <c r="AD474" s="12"/>
      <c r="AE474"/>
      <c r="AF474"/>
      <c r="AG474"/>
      <c r="AH474"/>
      <c r="AI474"/>
      <c r="AJ474"/>
      <c r="AK474"/>
      <c r="AL474"/>
      <c r="AM474"/>
      <c r="AN474"/>
      <c r="AO474"/>
      <c r="AP474"/>
      <c r="AQ474"/>
      <c r="AR474"/>
      <c r="AS474"/>
      <c r="AT474"/>
      <c r="AU474"/>
      <c r="AV474"/>
      <c r="AW474"/>
      <c r="AX474"/>
      <c r="AY474"/>
      <c r="AZ474"/>
      <c r="BA474"/>
      <c r="BB474"/>
      <c r="BC474"/>
    </row>
    <row r="475" spans="1:55" s="8" customFormat="1">
      <c r="A475"/>
      <c r="B475"/>
      <c r="C475"/>
      <c r="D475"/>
      <c r="E475"/>
      <c r="F475"/>
      <c r="G475"/>
      <c r="H475"/>
      <c r="I475"/>
      <c r="J475"/>
      <c r="K475"/>
      <c r="L475"/>
      <c r="M475"/>
      <c r="N475"/>
      <c r="O475"/>
      <c r="P475"/>
      <c r="R475" s="47"/>
      <c r="S475"/>
      <c r="T475"/>
      <c r="U475"/>
      <c r="V475"/>
      <c r="W475"/>
      <c r="X475"/>
      <c r="Y475"/>
      <c r="Z475"/>
      <c r="AA475" s="12"/>
      <c r="AB475" s="12"/>
      <c r="AC475" s="12"/>
      <c r="AD475" s="12"/>
      <c r="AE475"/>
      <c r="AF475"/>
      <c r="AG475"/>
      <c r="AH475"/>
      <c r="AI475"/>
      <c r="AJ475"/>
      <c r="AK475"/>
      <c r="AL475"/>
      <c r="AM475"/>
      <c r="AN475"/>
      <c r="AO475"/>
      <c r="AP475"/>
      <c r="AQ475"/>
      <c r="AR475"/>
      <c r="AS475"/>
      <c r="AT475"/>
      <c r="AU475"/>
      <c r="AV475"/>
      <c r="AW475"/>
      <c r="AX475"/>
      <c r="AY475"/>
      <c r="AZ475"/>
      <c r="BA475"/>
      <c r="BB475"/>
      <c r="BC475"/>
    </row>
    <row r="476" spans="1:55" s="8" customFormat="1">
      <c r="A476"/>
      <c r="B476"/>
      <c r="C476"/>
      <c r="D476"/>
      <c r="E476"/>
      <c r="F476"/>
      <c r="G476"/>
      <c r="H476"/>
      <c r="I476"/>
      <c r="J476"/>
      <c r="K476"/>
      <c r="L476"/>
      <c r="M476"/>
      <c r="N476"/>
      <c r="O476"/>
      <c r="P476"/>
      <c r="R476" s="47"/>
      <c r="S476"/>
      <c r="T476"/>
      <c r="U476"/>
      <c r="V476"/>
      <c r="W476"/>
      <c r="X476"/>
      <c r="Y476"/>
      <c r="Z476"/>
      <c r="AA476" s="12"/>
      <c r="AB476" s="12"/>
      <c r="AC476" s="12"/>
      <c r="AD476" s="12"/>
      <c r="AE476"/>
      <c r="AF476"/>
      <c r="AG476"/>
      <c r="AH476"/>
      <c r="AI476"/>
      <c r="AJ476"/>
      <c r="AK476"/>
      <c r="AL476"/>
      <c r="AM476"/>
      <c r="AN476"/>
      <c r="AO476"/>
      <c r="AP476"/>
      <c r="AQ476"/>
      <c r="AR476"/>
      <c r="AS476"/>
      <c r="AT476"/>
      <c r="AU476"/>
      <c r="AV476"/>
      <c r="AW476"/>
      <c r="AX476"/>
      <c r="AY476"/>
      <c r="AZ476"/>
      <c r="BA476"/>
      <c r="BB476"/>
      <c r="BC476"/>
    </row>
    <row r="477" spans="1:55" s="8" customFormat="1">
      <c r="A477"/>
      <c r="B477"/>
      <c r="C477"/>
      <c r="D477"/>
      <c r="E477"/>
      <c r="F477"/>
      <c r="G477"/>
      <c r="H477"/>
      <c r="I477"/>
      <c r="J477"/>
      <c r="K477"/>
      <c r="L477"/>
      <c r="M477"/>
      <c r="N477"/>
      <c r="O477"/>
      <c r="P477"/>
      <c r="R477" s="47"/>
      <c r="S477"/>
      <c r="T477"/>
      <c r="U477"/>
      <c r="V477"/>
      <c r="W477"/>
      <c r="X477"/>
      <c r="Y477"/>
      <c r="Z477"/>
      <c r="AA477" s="12"/>
      <c r="AB477" s="12"/>
      <c r="AC477" s="12"/>
      <c r="AD477" s="12"/>
      <c r="AE477"/>
      <c r="AF477"/>
      <c r="AG477"/>
      <c r="AH477"/>
      <c r="AI477"/>
      <c r="AJ477"/>
      <c r="AK477"/>
      <c r="AL477"/>
      <c r="AM477"/>
      <c r="AN477"/>
      <c r="AO477"/>
      <c r="AP477"/>
      <c r="AQ477"/>
      <c r="AR477"/>
      <c r="AS477"/>
      <c r="AT477"/>
      <c r="AU477"/>
      <c r="AV477"/>
      <c r="AW477"/>
      <c r="AX477"/>
      <c r="AY477"/>
      <c r="AZ477"/>
      <c r="BA477"/>
      <c r="BB477"/>
      <c r="BC477"/>
    </row>
    <row r="478" spans="1:55" s="8" customFormat="1">
      <c r="A478"/>
      <c r="B478"/>
      <c r="C478"/>
      <c r="D478"/>
      <c r="E478"/>
      <c r="F478"/>
      <c r="G478"/>
      <c r="H478"/>
      <c r="I478"/>
      <c r="J478"/>
      <c r="K478"/>
      <c r="L478"/>
      <c r="M478"/>
      <c r="N478"/>
      <c r="O478"/>
      <c r="P478"/>
      <c r="R478" s="47"/>
      <c r="S478"/>
      <c r="T478"/>
      <c r="U478"/>
      <c r="V478"/>
      <c r="W478"/>
      <c r="X478"/>
      <c r="Y478"/>
      <c r="Z478"/>
      <c r="AA478" s="12"/>
      <c r="AB478" s="12"/>
      <c r="AC478" s="12"/>
      <c r="AD478" s="12"/>
      <c r="AE478"/>
      <c r="AF478"/>
      <c r="AG478"/>
      <c r="AH478"/>
      <c r="AI478"/>
      <c r="AJ478"/>
      <c r="AK478"/>
      <c r="AL478"/>
      <c r="AM478"/>
      <c r="AN478"/>
      <c r="AO478"/>
      <c r="AP478"/>
      <c r="AQ478"/>
      <c r="AR478"/>
      <c r="AS478"/>
      <c r="AT478"/>
      <c r="AU478"/>
      <c r="AV478"/>
      <c r="AW478"/>
      <c r="AX478"/>
      <c r="AY478"/>
      <c r="AZ478"/>
      <c r="BA478"/>
      <c r="BB478"/>
      <c r="BC478"/>
    </row>
    <row r="479" spans="1:55" s="8" customFormat="1">
      <c r="A479"/>
      <c r="B479"/>
      <c r="C479"/>
      <c r="D479"/>
      <c r="E479"/>
      <c r="F479"/>
      <c r="G479"/>
      <c r="H479"/>
      <c r="I479"/>
      <c r="J479"/>
      <c r="K479"/>
      <c r="L479"/>
      <c r="M479"/>
      <c r="N479"/>
      <c r="O479"/>
      <c r="P479"/>
      <c r="R479" s="47"/>
      <c r="S479"/>
      <c r="T479"/>
      <c r="U479"/>
      <c r="V479"/>
      <c r="W479"/>
      <c r="X479"/>
      <c r="Y479"/>
      <c r="Z479"/>
      <c r="AA479" s="12"/>
      <c r="AB479" s="12"/>
      <c r="AC479" s="12"/>
      <c r="AD479" s="12"/>
      <c r="AE479"/>
      <c r="AF479"/>
      <c r="AG479"/>
      <c r="AH479"/>
      <c r="AI479"/>
      <c r="AJ479"/>
      <c r="AK479"/>
      <c r="AL479"/>
      <c r="AM479"/>
      <c r="AN479"/>
      <c r="AO479"/>
      <c r="AP479"/>
      <c r="AQ479"/>
      <c r="AR479"/>
      <c r="AS479"/>
      <c r="AT479"/>
      <c r="AU479"/>
      <c r="AV479"/>
      <c r="AW479"/>
      <c r="AX479"/>
      <c r="AY479"/>
      <c r="AZ479"/>
      <c r="BA479"/>
      <c r="BB479"/>
      <c r="BC479"/>
    </row>
    <row r="480" spans="1:55" s="8" customFormat="1">
      <c r="A480"/>
      <c r="B480"/>
      <c r="C480"/>
      <c r="D480"/>
      <c r="E480"/>
      <c r="F480"/>
      <c r="G480"/>
      <c r="H480"/>
      <c r="I480"/>
      <c r="J480"/>
      <c r="K480"/>
      <c r="L480"/>
      <c r="M480"/>
      <c r="N480"/>
      <c r="O480"/>
      <c r="P480"/>
      <c r="R480" s="47"/>
      <c r="S480"/>
      <c r="T480"/>
      <c r="U480"/>
      <c r="V480"/>
      <c r="W480"/>
      <c r="X480"/>
      <c r="Y480"/>
      <c r="Z480"/>
      <c r="AA480" s="12"/>
      <c r="AB480" s="12"/>
      <c r="AC480" s="12"/>
      <c r="AD480" s="12"/>
      <c r="AE480"/>
      <c r="AF480"/>
      <c r="AG480"/>
      <c r="AH480"/>
      <c r="AI480"/>
      <c r="AJ480"/>
      <c r="AK480"/>
      <c r="AL480"/>
      <c r="AM480"/>
      <c r="AN480"/>
      <c r="AO480"/>
      <c r="AP480"/>
      <c r="AQ480"/>
      <c r="AR480"/>
      <c r="AS480"/>
      <c r="AT480"/>
      <c r="AU480"/>
      <c r="AV480"/>
      <c r="AW480"/>
      <c r="AX480"/>
      <c r="AY480"/>
      <c r="AZ480"/>
      <c r="BA480"/>
      <c r="BB480"/>
      <c r="BC480"/>
    </row>
    <row r="481" spans="1:55" s="8" customFormat="1">
      <c r="A481"/>
      <c r="B481"/>
      <c r="C481"/>
      <c r="D481"/>
      <c r="E481"/>
      <c r="F481"/>
      <c r="G481"/>
      <c r="H481"/>
      <c r="I481"/>
      <c r="J481"/>
      <c r="K481"/>
      <c r="L481"/>
      <c r="M481"/>
      <c r="N481"/>
      <c r="O481"/>
      <c r="P481"/>
      <c r="R481" s="47"/>
      <c r="S481"/>
      <c r="T481"/>
      <c r="U481"/>
      <c r="V481"/>
      <c r="W481"/>
      <c r="X481"/>
      <c r="Y481"/>
      <c r="Z481"/>
      <c r="AA481" s="12"/>
      <c r="AB481" s="12"/>
      <c r="AC481" s="12"/>
      <c r="AD481" s="12"/>
      <c r="AE481"/>
      <c r="AF481"/>
      <c r="AG481"/>
      <c r="AH481"/>
      <c r="AI481"/>
      <c r="AJ481"/>
      <c r="AK481"/>
      <c r="AL481"/>
      <c r="AM481"/>
      <c r="AN481"/>
      <c r="AO481"/>
      <c r="AP481"/>
      <c r="AQ481"/>
      <c r="AR481"/>
      <c r="AS481"/>
      <c r="AT481"/>
      <c r="AU481"/>
      <c r="AV481"/>
      <c r="AW481"/>
      <c r="AX481"/>
      <c r="AY481"/>
      <c r="AZ481"/>
      <c r="BA481"/>
      <c r="BB481"/>
      <c r="BC481"/>
    </row>
    <row r="482" spans="1:55" s="8" customFormat="1">
      <c r="A482"/>
      <c r="B482"/>
      <c r="C482"/>
      <c r="D482"/>
      <c r="E482"/>
      <c r="F482"/>
      <c r="G482"/>
      <c r="H482"/>
      <c r="I482"/>
      <c r="J482"/>
      <c r="K482"/>
      <c r="L482"/>
      <c r="M482"/>
      <c r="N482"/>
      <c r="O482"/>
      <c r="P482"/>
      <c r="R482" s="47"/>
      <c r="S482"/>
      <c r="T482"/>
      <c r="U482"/>
      <c r="V482"/>
      <c r="W482"/>
      <c r="X482"/>
      <c r="Y482"/>
      <c r="Z482"/>
      <c r="AA482" s="12"/>
      <c r="AB482" s="12"/>
      <c r="AC482" s="12"/>
      <c r="AD482" s="12"/>
      <c r="AE482"/>
      <c r="AF482"/>
      <c r="AG482"/>
      <c r="AH482"/>
      <c r="AI482"/>
      <c r="AJ482"/>
      <c r="AK482"/>
      <c r="AL482"/>
      <c r="AM482"/>
      <c r="AN482"/>
      <c r="AO482"/>
      <c r="AP482"/>
      <c r="AQ482"/>
      <c r="AR482"/>
      <c r="AS482"/>
      <c r="AT482"/>
      <c r="AU482"/>
      <c r="AV482"/>
      <c r="AW482"/>
      <c r="AX482"/>
      <c r="AY482"/>
      <c r="AZ482"/>
      <c r="BA482"/>
      <c r="BB482"/>
      <c r="BC482"/>
    </row>
    <row r="483" spans="1:55" s="8" customFormat="1">
      <c r="A483"/>
      <c r="B483"/>
      <c r="C483"/>
      <c r="D483"/>
      <c r="E483"/>
      <c r="F483"/>
      <c r="G483"/>
      <c r="H483"/>
      <c r="I483"/>
      <c r="J483"/>
      <c r="K483"/>
      <c r="L483"/>
      <c r="M483"/>
      <c r="N483"/>
      <c r="O483"/>
      <c r="P483"/>
      <c r="R483" s="47"/>
      <c r="S483"/>
      <c r="T483"/>
      <c r="U483"/>
      <c r="V483"/>
      <c r="W483"/>
      <c r="X483"/>
      <c r="Y483"/>
      <c r="Z483"/>
      <c r="AA483" s="12"/>
      <c r="AB483" s="12"/>
      <c r="AC483" s="12"/>
      <c r="AD483" s="12"/>
      <c r="AE483"/>
      <c r="AF483"/>
      <c r="AG483"/>
      <c r="AH483"/>
      <c r="AI483"/>
      <c r="AJ483"/>
      <c r="AK483"/>
      <c r="AL483"/>
      <c r="AM483"/>
      <c r="AN483"/>
      <c r="AO483"/>
      <c r="AP483"/>
      <c r="AQ483"/>
      <c r="AR483"/>
      <c r="AS483"/>
      <c r="AT483"/>
      <c r="AU483"/>
      <c r="AV483"/>
      <c r="AW483"/>
      <c r="AX483"/>
      <c r="AY483"/>
      <c r="AZ483"/>
      <c r="BA483"/>
      <c r="BB483"/>
      <c r="BC483"/>
    </row>
    <row r="484" spans="1:55" s="8" customFormat="1">
      <c r="A484"/>
      <c r="B484"/>
      <c r="C484"/>
      <c r="D484"/>
      <c r="E484"/>
      <c r="F484"/>
      <c r="G484"/>
      <c r="H484"/>
      <c r="I484"/>
      <c r="J484"/>
      <c r="K484"/>
      <c r="L484"/>
      <c r="M484"/>
      <c r="N484"/>
      <c r="O484"/>
      <c r="P484"/>
      <c r="R484" s="47"/>
      <c r="S484"/>
      <c r="T484"/>
      <c r="U484"/>
      <c r="V484"/>
      <c r="W484"/>
      <c r="X484"/>
      <c r="Y484"/>
      <c r="Z484"/>
      <c r="AA484" s="12"/>
      <c r="AB484" s="12"/>
      <c r="AC484" s="12"/>
      <c r="AD484" s="12"/>
      <c r="AE484"/>
      <c r="AF484"/>
      <c r="AG484"/>
      <c r="AH484"/>
      <c r="AI484"/>
      <c r="AJ484"/>
      <c r="AK484"/>
      <c r="AL484"/>
      <c r="AM484"/>
      <c r="AN484"/>
      <c r="AO484"/>
      <c r="AP484"/>
      <c r="AQ484"/>
      <c r="AR484"/>
      <c r="AS484"/>
      <c r="AT484"/>
      <c r="AU484"/>
      <c r="AV484"/>
      <c r="AW484"/>
      <c r="AX484"/>
      <c r="AY484"/>
      <c r="AZ484"/>
      <c r="BA484"/>
      <c r="BB484"/>
      <c r="BC484"/>
    </row>
    <row r="485" spans="1:55" s="8" customFormat="1">
      <c r="A485"/>
      <c r="B485"/>
      <c r="C485"/>
      <c r="D485"/>
      <c r="E485"/>
      <c r="F485"/>
      <c r="G485"/>
      <c r="H485"/>
      <c r="I485"/>
      <c r="J485"/>
      <c r="K485"/>
      <c r="L485"/>
      <c r="M485"/>
      <c r="N485"/>
      <c r="O485"/>
      <c r="P485"/>
      <c r="R485" s="47"/>
      <c r="S485"/>
      <c r="T485"/>
      <c r="U485"/>
      <c r="V485"/>
      <c r="W485"/>
      <c r="X485"/>
      <c r="Y485"/>
      <c r="Z485"/>
      <c r="AA485" s="12"/>
      <c r="AB485" s="12"/>
      <c r="AC485" s="12"/>
      <c r="AD485" s="12"/>
      <c r="AE485"/>
      <c r="AF485"/>
      <c r="AG485"/>
      <c r="AH485"/>
      <c r="AI485"/>
      <c r="AJ485"/>
      <c r="AK485"/>
      <c r="AL485"/>
      <c r="AM485"/>
      <c r="AN485"/>
      <c r="AO485"/>
      <c r="AP485"/>
      <c r="AQ485"/>
      <c r="AR485"/>
      <c r="AS485"/>
      <c r="AT485"/>
      <c r="AU485"/>
      <c r="AV485"/>
      <c r="AW485"/>
      <c r="AX485"/>
      <c r="AY485"/>
      <c r="AZ485"/>
      <c r="BA485"/>
      <c r="BB485"/>
      <c r="BC485"/>
    </row>
    <row r="486" spans="1:55" s="8" customFormat="1">
      <c r="A486"/>
      <c r="B486"/>
      <c r="C486"/>
      <c r="D486"/>
      <c r="E486"/>
      <c r="F486"/>
      <c r="G486"/>
      <c r="H486"/>
      <c r="I486"/>
      <c r="J486"/>
      <c r="K486"/>
      <c r="L486"/>
      <c r="M486"/>
      <c r="N486"/>
      <c r="O486"/>
      <c r="P486"/>
      <c r="R486" s="47"/>
      <c r="S486"/>
      <c r="T486"/>
      <c r="U486"/>
      <c r="V486"/>
      <c r="W486"/>
      <c r="X486"/>
      <c r="Y486"/>
      <c r="Z486"/>
      <c r="AA486" s="12"/>
      <c r="AB486" s="12"/>
      <c r="AC486" s="12"/>
      <c r="AD486" s="12"/>
      <c r="AE486"/>
      <c r="AF486"/>
      <c r="AG486"/>
      <c r="AH486"/>
      <c r="AI486"/>
      <c r="AJ486"/>
      <c r="AK486"/>
      <c r="AL486"/>
      <c r="AM486"/>
      <c r="AN486"/>
      <c r="AO486"/>
      <c r="AP486"/>
      <c r="AQ486"/>
      <c r="AR486"/>
      <c r="AS486"/>
      <c r="AT486"/>
      <c r="AU486"/>
      <c r="AV486"/>
      <c r="AW486"/>
      <c r="AX486"/>
      <c r="AY486"/>
      <c r="AZ486"/>
      <c r="BA486"/>
      <c r="BB486"/>
      <c r="BC486"/>
    </row>
    <row r="487" spans="1:55" s="8" customFormat="1">
      <c r="A487"/>
      <c r="B487"/>
      <c r="C487"/>
      <c r="D487"/>
      <c r="E487"/>
      <c r="F487"/>
      <c r="G487"/>
      <c r="H487"/>
      <c r="I487"/>
      <c r="J487"/>
      <c r="K487"/>
      <c r="L487"/>
      <c r="M487"/>
      <c r="N487"/>
      <c r="O487"/>
      <c r="P487"/>
      <c r="R487" s="47"/>
      <c r="S487"/>
      <c r="T487"/>
      <c r="U487"/>
      <c r="V487"/>
      <c r="W487"/>
      <c r="X487"/>
      <c r="Y487"/>
      <c r="Z487"/>
      <c r="AA487" s="12"/>
      <c r="AB487" s="12"/>
      <c r="AC487" s="12"/>
      <c r="AD487" s="12"/>
      <c r="AE487"/>
      <c r="AF487"/>
      <c r="AG487"/>
      <c r="AH487"/>
      <c r="AI487"/>
      <c r="AJ487"/>
      <c r="AK487"/>
      <c r="AL487"/>
      <c r="AM487"/>
      <c r="AN487"/>
      <c r="AO487"/>
      <c r="AP487"/>
      <c r="AQ487"/>
      <c r="AR487"/>
      <c r="AS487"/>
      <c r="AT487"/>
      <c r="AU487"/>
      <c r="AV487"/>
      <c r="AW487"/>
      <c r="AX487"/>
      <c r="AY487"/>
      <c r="AZ487"/>
      <c r="BA487"/>
      <c r="BB487"/>
      <c r="BC487"/>
    </row>
    <row r="488" spans="1:55" s="8" customFormat="1">
      <c r="A488"/>
      <c r="B488"/>
      <c r="C488"/>
      <c r="D488"/>
      <c r="E488"/>
      <c r="F488"/>
      <c r="G488"/>
      <c r="H488"/>
      <c r="I488"/>
      <c r="J488"/>
      <c r="K488"/>
      <c r="L488"/>
      <c r="M488"/>
      <c r="N488"/>
      <c r="O488"/>
      <c r="P488"/>
      <c r="R488" s="47"/>
      <c r="S488"/>
      <c r="T488"/>
      <c r="U488"/>
      <c r="V488"/>
      <c r="W488"/>
      <c r="X488"/>
      <c r="Y488"/>
      <c r="Z488"/>
      <c r="AA488" s="12"/>
      <c r="AB488" s="12"/>
      <c r="AC488" s="12"/>
      <c r="AD488" s="12"/>
      <c r="AE488"/>
      <c r="AF488"/>
      <c r="AG488"/>
      <c r="AH488"/>
      <c r="AI488"/>
      <c r="AJ488"/>
      <c r="AK488"/>
      <c r="AL488"/>
      <c r="AM488"/>
      <c r="AN488"/>
      <c r="AO488"/>
      <c r="AP488"/>
      <c r="AQ488"/>
      <c r="AR488"/>
      <c r="AS488"/>
      <c r="AT488"/>
      <c r="AU488"/>
      <c r="AV488"/>
      <c r="AW488"/>
      <c r="AX488"/>
      <c r="AY488"/>
      <c r="AZ488"/>
      <c r="BA488"/>
      <c r="BB488"/>
      <c r="BC488"/>
    </row>
    <row r="489" spans="1:55" s="8" customFormat="1">
      <c r="A489"/>
      <c r="B489"/>
      <c r="C489"/>
      <c r="D489"/>
      <c r="E489"/>
      <c r="F489"/>
      <c r="G489"/>
      <c r="H489"/>
      <c r="I489"/>
      <c r="J489"/>
      <c r="K489"/>
      <c r="L489"/>
      <c r="M489"/>
      <c r="N489"/>
      <c r="O489"/>
      <c r="P489"/>
      <c r="R489" s="47"/>
      <c r="S489"/>
      <c r="T489"/>
      <c r="U489"/>
      <c r="V489"/>
      <c r="W489"/>
      <c r="X489"/>
      <c r="Y489"/>
      <c r="Z489"/>
      <c r="AA489" s="12"/>
      <c r="AB489" s="12"/>
      <c r="AC489" s="12"/>
      <c r="AD489" s="12"/>
      <c r="AE489"/>
      <c r="AF489"/>
      <c r="AG489"/>
      <c r="AH489"/>
      <c r="AI489"/>
      <c r="AJ489"/>
      <c r="AK489"/>
      <c r="AL489"/>
      <c r="AM489"/>
      <c r="AN489"/>
      <c r="AO489"/>
      <c r="AP489"/>
      <c r="AQ489"/>
      <c r="AR489"/>
      <c r="AS489"/>
      <c r="AT489"/>
      <c r="AU489"/>
      <c r="AV489"/>
      <c r="AW489"/>
      <c r="AX489"/>
      <c r="AY489"/>
      <c r="AZ489"/>
      <c r="BA489"/>
      <c r="BB489"/>
      <c r="BC489"/>
    </row>
    <row r="490" spans="1:55" s="8" customFormat="1">
      <c r="A490"/>
      <c r="B490"/>
      <c r="C490"/>
      <c r="D490"/>
      <c r="E490"/>
      <c r="F490"/>
      <c r="G490"/>
      <c r="H490"/>
      <c r="I490"/>
      <c r="J490"/>
      <c r="K490"/>
      <c r="L490"/>
      <c r="M490"/>
      <c r="N490"/>
      <c r="O490"/>
      <c r="P490"/>
      <c r="R490" s="47"/>
      <c r="S490"/>
      <c r="T490"/>
      <c r="U490"/>
      <c r="V490"/>
      <c r="W490"/>
      <c r="X490"/>
      <c r="Y490"/>
      <c r="Z490"/>
      <c r="AA490" s="12"/>
      <c r="AB490" s="12"/>
      <c r="AC490" s="12"/>
      <c r="AD490" s="12"/>
      <c r="AE490"/>
      <c r="AF490"/>
      <c r="AG490"/>
      <c r="AH490"/>
      <c r="AI490"/>
      <c r="AJ490"/>
      <c r="AK490"/>
      <c r="AL490"/>
      <c r="AM490"/>
      <c r="AN490"/>
      <c r="AO490"/>
      <c r="AP490"/>
      <c r="AQ490"/>
      <c r="AR490"/>
      <c r="AS490"/>
      <c r="AT490"/>
      <c r="AU490"/>
      <c r="AV490"/>
      <c r="AW490"/>
      <c r="AX490"/>
      <c r="AY490"/>
      <c r="AZ490"/>
      <c r="BA490"/>
      <c r="BB490"/>
      <c r="BC490"/>
    </row>
    <row r="491" spans="1:55" s="8" customFormat="1">
      <c r="A491"/>
      <c r="B491"/>
      <c r="C491"/>
      <c r="D491"/>
      <c r="E491"/>
      <c r="F491"/>
      <c r="G491"/>
      <c r="H491"/>
      <c r="I491"/>
      <c r="J491"/>
      <c r="K491"/>
      <c r="L491"/>
      <c r="M491"/>
      <c r="N491"/>
      <c r="O491"/>
      <c r="P491"/>
      <c r="R491" s="47"/>
      <c r="S491"/>
      <c r="T491"/>
      <c r="U491"/>
      <c r="V491"/>
      <c r="W491"/>
      <c r="X491"/>
      <c r="Y491"/>
      <c r="Z491"/>
      <c r="AA491" s="12"/>
      <c r="AB491" s="12"/>
      <c r="AC491" s="12"/>
      <c r="AD491" s="12"/>
      <c r="AE491"/>
      <c r="AF491"/>
      <c r="AG491"/>
      <c r="AH491"/>
      <c r="AI491"/>
      <c r="AJ491"/>
      <c r="AK491"/>
      <c r="AL491"/>
      <c r="AM491"/>
      <c r="AN491"/>
      <c r="AO491"/>
      <c r="AP491"/>
      <c r="AQ491"/>
      <c r="AR491"/>
      <c r="AS491"/>
      <c r="AT491"/>
      <c r="AU491"/>
      <c r="AV491"/>
      <c r="AW491"/>
      <c r="AX491"/>
      <c r="AY491"/>
      <c r="AZ491"/>
      <c r="BA491"/>
      <c r="BB491"/>
      <c r="BC491"/>
    </row>
    <row r="492" spans="1:55" s="8" customFormat="1">
      <c r="A492"/>
      <c r="B492"/>
      <c r="C492"/>
      <c r="D492"/>
      <c r="E492"/>
      <c r="F492"/>
      <c r="G492"/>
      <c r="H492"/>
      <c r="I492"/>
      <c r="J492"/>
      <c r="K492"/>
      <c r="L492"/>
      <c r="M492"/>
      <c r="N492"/>
      <c r="O492"/>
      <c r="P492"/>
      <c r="R492" s="47"/>
      <c r="S492"/>
      <c r="T492"/>
      <c r="U492"/>
      <c r="V492"/>
      <c r="W492"/>
      <c r="X492"/>
      <c r="Y492"/>
      <c r="Z492"/>
      <c r="AA492" s="12"/>
      <c r="AB492" s="12"/>
      <c r="AC492" s="12"/>
      <c r="AD492" s="12"/>
      <c r="AE492"/>
      <c r="AF492"/>
      <c r="AG492"/>
      <c r="AH492"/>
      <c r="AI492"/>
      <c r="AJ492"/>
      <c r="AK492"/>
      <c r="AL492"/>
      <c r="AM492"/>
      <c r="AN492"/>
      <c r="AO492"/>
      <c r="AP492"/>
      <c r="AQ492"/>
      <c r="AR492"/>
      <c r="AS492"/>
      <c r="AT492"/>
      <c r="AU492"/>
      <c r="AV492"/>
      <c r="AW492"/>
      <c r="AX492"/>
      <c r="AY492"/>
      <c r="AZ492"/>
      <c r="BA492"/>
      <c r="BB492"/>
      <c r="BC492"/>
    </row>
    <row r="493" spans="1:55" s="8" customFormat="1">
      <c r="A493"/>
      <c r="B493"/>
      <c r="C493"/>
      <c r="D493"/>
      <c r="E493"/>
      <c r="F493"/>
      <c r="G493"/>
      <c r="H493"/>
      <c r="I493"/>
      <c r="J493"/>
      <c r="K493"/>
      <c r="L493"/>
      <c r="M493"/>
      <c r="N493"/>
      <c r="O493"/>
      <c r="P493"/>
      <c r="R493" s="47"/>
      <c r="S493"/>
      <c r="T493"/>
      <c r="U493"/>
      <c r="V493"/>
      <c r="W493"/>
      <c r="X493"/>
      <c r="Y493"/>
      <c r="Z493"/>
      <c r="AA493" s="12"/>
      <c r="AB493" s="12"/>
      <c r="AC493" s="12"/>
      <c r="AD493" s="12"/>
      <c r="AE493"/>
      <c r="AF493"/>
      <c r="AG493"/>
      <c r="AH493"/>
      <c r="AI493"/>
      <c r="AJ493"/>
      <c r="AK493"/>
      <c r="AL493"/>
      <c r="AM493"/>
      <c r="AN493"/>
      <c r="AO493"/>
      <c r="AP493"/>
      <c r="AQ493"/>
      <c r="AR493"/>
      <c r="AS493"/>
      <c r="AT493"/>
      <c r="AU493"/>
      <c r="AV493"/>
      <c r="AW493"/>
      <c r="AX493"/>
      <c r="AY493"/>
      <c r="AZ493"/>
      <c r="BA493"/>
      <c r="BB493"/>
      <c r="BC493"/>
    </row>
    <row r="494" spans="1:55" s="8" customFormat="1">
      <c r="A494"/>
      <c r="B494"/>
      <c r="C494"/>
      <c r="D494"/>
      <c r="E494"/>
      <c r="F494"/>
      <c r="G494"/>
      <c r="H494"/>
      <c r="I494"/>
      <c r="J494"/>
      <c r="K494"/>
      <c r="L494"/>
      <c r="M494"/>
      <c r="N494"/>
      <c r="O494"/>
      <c r="P494"/>
      <c r="R494" s="47"/>
      <c r="S494"/>
      <c r="T494"/>
      <c r="U494"/>
      <c r="V494"/>
      <c r="W494"/>
      <c r="X494"/>
      <c r="Y494"/>
      <c r="Z494"/>
      <c r="AA494" s="12"/>
      <c r="AB494" s="12"/>
      <c r="AC494" s="12"/>
      <c r="AD494" s="12"/>
      <c r="AE494"/>
      <c r="AF494"/>
      <c r="AG494"/>
      <c r="AH494"/>
      <c r="AI494"/>
      <c r="AJ494"/>
      <c r="AK494"/>
      <c r="AL494"/>
      <c r="AM494"/>
      <c r="AN494"/>
      <c r="AO494"/>
      <c r="AP494"/>
      <c r="AQ494"/>
      <c r="AR494"/>
      <c r="AS494"/>
      <c r="AT494"/>
      <c r="AU494"/>
      <c r="AV494"/>
      <c r="AW494"/>
      <c r="AX494"/>
      <c r="AY494"/>
      <c r="AZ494"/>
      <c r="BA494"/>
      <c r="BB494"/>
      <c r="BC494"/>
    </row>
    <row r="495" spans="1:55" s="8" customFormat="1">
      <c r="A495"/>
      <c r="B495"/>
      <c r="C495"/>
      <c r="D495"/>
      <c r="E495"/>
      <c r="F495"/>
      <c r="G495"/>
      <c r="H495"/>
      <c r="I495"/>
      <c r="J495"/>
      <c r="K495"/>
      <c r="L495"/>
      <c r="M495"/>
      <c r="N495"/>
      <c r="O495"/>
      <c r="P495"/>
      <c r="R495" s="47"/>
      <c r="S495"/>
      <c r="T495"/>
      <c r="U495"/>
      <c r="V495"/>
      <c r="W495"/>
      <c r="X495"/>
      <c r="Y495"/>
      <c r="Z495"/>
      <c r="AA495" s="12"/>
      <c r="AB495" s="12"/>
      <c r="AC495" s="12"/>
      <c r="AD495" s="12"/>
      <c r="AE495"/>
      <c r="AF495"/>
      <c r="AG495"/>
      <c r="AH495"/>
      <c r="AI495"/>
      <c r="AJ495"/>
      <c r="AK495"/>
      <c r="AL495"/>
      <c r="AM495"/>
      <c r="AN495"/>
      <c r="AO495"/>
      <c r="AP495"/>
      <c r="AQ495"/>
      <c r="AR495"/>
      <c r="AS495"/>
      <c r="AT495"/>
      <c r="AU495"/>
      <c r="AV495"/>
      <c r="AW495"/>
      <c r="AX495"/>
      <c r="AY495"/>
      <c r="AZ495"/>
      <c r="BA495"/>
      <c r="BB495"/>
      <c r="BC495"/>
    </row>
    <row r="496" spans="1:55" s="8" customFormat="1">
      <c r="A496"/>
      <c r="B496"/>
      <c r="C496"/>
      <c r="D496"/>
      <c r="E496"/>
      <c r="F496"/>
      <c r="G496"/>
      <c r="H496"/>
      <c r="I496"/>
      <c r="J496"/>
      <c r="K496"/>
      <c r="L496"/>
      <c r="M496"/>
      <c r="N496"/>
      <c r="O496"/>
      <c r="P496"/>
      <c r="R496" s="47"/>
      <c r="S496"/>
      <c r="T496"/>
      <c r="U496"/>
      <c r="V496"/>
      <c r="W496"/>
      <c r="X496"/>
      <c r="Y496"/>
      <c r="Z496"/>
      <c r="AA496" s="12"/>
      <c r="AB496" s="12"/>
      <c r="AC496" s="12"/>
      <c r="AD496" s="12"/>
      <c r="AE496"/>
      <c r="AF496"/>
      <c r="AG496"/>
      <c r="AH496"/>
      <c r="AI496"/>
      <c r="AJ496"/>
      <c r="AK496"/>
      <c r="AL496"/>
      <c r="AM496"/>
      <c r="AN496"/>
      <c r="AO496"/>
      <c r="AP496"/>
      <c r="AQ496"/>
      <c r="AR496"/>
      <c r="AS496"/>
      <c r="AT496"/>
      <c r="AU496"/>
      <c r="AV496"/>
      <c r="AW496"/>
      <c r="AX496"/>
      <c r="AY496"/>
      <c r="AZ496"/>
      <c r="BA496"/>
      <c r="BB496"/>
      <c r="BC496"/>
    </row>
    <row r="497" spans="1:55" s="8" customFormat="1">
      <c r="A497"/>
      <c r="B497"/>
      <c r="C497"/>
      <c r="D497"/>
      <c r="E497"/>
      <c r="F497"/>
      <c r="G497"/>
      <c r="H497"/>
      <c r="I497"/>
      <c r="J497"/>
      <c r="K497"/>
      <c r="L497"/>
      <c r="M497"/>
      <c r="N497"/>
      <c r="O497"/>
      <c r="P497"/>
      <c r="R497" s="47"/>
      <c r="S497"/>
      <c r="T497"/>
      <c r="U497"/>
      <c r="V497"/>
      <c r="W497"/>
      <c r="X497"/>
      <c r="Y497"/>
      <c r="Z497"/>
      <c r="AA497" s="12"/>
      <c r="AB497" s="12"/>
      <c r="AC497" s="12"/>
      <c r="AD497" s="12"/>
      <c r="AE497"/>
      <c r="AF497"/>
      <c r="AG497"/>
      <c r="AH497"/>
      <c r="AI497"/>
      <c r="AJ497"/>
      <c r="AK497"/>
      <c r="AL497"/>
      <c r="AM497"/>
      <c r="AN497"/>
      <c r="AO497"/>
      <c r="AP497"/>
      <c r="AQ497"/>
      <c r="AR497"/>
      <c r="AS497"/>
      <c r="AT497"/>
      <c r="AU497"/>
      <c r="AV497"/>
      <c r="AW497"/>
      <c r="AX497"/>
      <c r="AY497"/>
      <c r="AZ497"/>
      <c r="BA497"/>
      <c r="BB497"/>
      <c r="BC497"/>
    </row>
    <row r="498" spans="1:55" s="8" customFormat="1">
      <c r="A498"/>
      <c r="B498"/>
      <c r="C498"/>
      <c r="D498"/>
      <c r="E498"/>
      <c r="F498"/>
      <c r="G498"/>
      <c r="H498"/>
      <c r="I498"/>
      <c r="J498"/>
      <c r="K498"/>
      <c r="L498"/>
      <c r="M498"/>
      <c r="N498"/>
      <c r="O498"/>
      <c r="P498"/>
      <c r="R498" s="47"/>
      <c r="S498"/>
      <c r="T498"/>
      <c r="U498"/>
      <c r="V498"/>
      <c r="W498"/>
      <c r="X498"/>
      <c r="Y498"/>
      <c r="Z498"/>
      <c r="AA498" s="12"/>
      <c r="AB498" s="12"/>
      <c r="AC498" s="12"/>
      <c r="AD498" s="12"/>
      <c r="AE498"/>
      <c r="AF498"/>
      <c r="AG498"/>
      <c r="AH498"/>
      <c r="AI498"/>
      <c r="AJ498"/>
      <c r="AK498"/>
      <c r="AL498"/>
      <c r="AM498"/>
      <c r="AN498"/>
      <c r="AO498"/>
      <c r="AP498"/>
      <c r="AQ498"/>
      <c r="AR498"/>
      <c r="AS498"/>
      <c r="AT498"/>
      <c r="AU498"/>
      <c r="AV498"/>
      <c r="AW498"/>
      <c r="AX498"/>
      <c r="AY498"/>
      <c r="AZ498"/>
      <c r="BA498"/>
      <c r="BB498"/>
      <c r="BC498"/>
    </row>
    <row r="499" spans="1:55" s="8" customFormat="1">
      <c r="A499"/>
      <c r="B499"/>
      <c r="C499"/>
      <c r="D499"/>
      <c r="E499"/>
      <c r="F499"/>
      <c r="G499"/>
      <c r="H499"/>
      <c r="I499"/>
      <c r="J499"/>
      <c r="K499"/>
      <c r="L499"/>
      <c r="M499"/>
      <c r="N499"/>
      <c r="O499"/>
      <c r="P499"/>
      <c r="R499" s="47"/>
      <c r="S499"/>
      <c r="T499"/>
      <c r="U499"/>
      <c r="V499"/>
      <c r="W499"/>
      <c r="X499"/>
      <c r="Y499"/>
      <c r="Z499"/>
      <c r="AA499" s="12"/>
      <c r="AB499" s="12"/>
      <c r="AC499" s="12"/>
      <c r="AD499" s="12"/>
      <c r="AE499"/>
      <c r="AF499"/>
      <c r="AG499"/>
      <c r="AH499"/>
      <c r="AI499"/>
      <c r="AJ499"/>
      <c r="AK499"/>
      <c r="AL499"/>
      <c r="AM499"/>
      <c r="AN499"/>
      <c r="AO499"/>
      <c r="AP499"/>
      <c r="AQ499"/>
      <c r="AR499"/>
      <c r="AS499"/>
      <c r="AT499"/>
      <c r="AU499"/>
      <c r="AV499"/>
      <c r="AW499"/>
      <c r="AX499"/>
      <c r="AY499"/>
      <c r="AZ499"/>
      <c r="BA499"/>
      <c r="BB499"/>
      <c r="BC499"/>
    </row>
    <row r="500" spans="1:55" s="8" customFormat="1">
      <c r="A500"/>
      <c r="B500"/>
      <c r="C500"/>
      <c r="D500"/>
      <c r="E500"/>
      <c r="F500"/>
      <c r="G500"/>
      <c r="H500"/>
      <c r="I500"/>
      <c r="J500"/>
      <c r="K500"/>
      <c r="L500"/>
      <c r="M500"/>
      <c r="N500"/>
      <c r="O500"/>
      <c r="P500"/>
      <c r="R500" s="47"/>
      <c r="S500"/>
      <c r="T500"/>
      <c r="U500"/>
      <c r="V500"/>
      <c r="W500"/>
      <c r="X500"/>
      <c r="Y500"/>
      <c r="Z500"/>
      <c r="AA500" s="12"/>
      <c r="AB500" s="12"/>
      <c r="AC500" s="12"/>
      <c r="AD500" s="12"/>
      <c r="AE500"/>
      <c r="AF500"/>
      <c r="AG500"/>
      <c r="AH500"/>
      <c r="AI500"/>
      <c r="AJ500"/>
      <c r="AK500"/>
      <c r="AL500"/>
      <c r="AM500"/>
      <c r="AN500"/>
      <c r="AO500"/>
      <c r="AP500"/>
      <c r="AQ500"/>
      <c r="AR500"/>
      <c r="AS500"/>
      <c r="AT500"/>
      <c r="AU500"/>
      <c r="AV500"/>
      <c r="AW500"/>
      <c r="AX500"/>
      <c r="AY500"/>
      <c r="AZ500"/>
      <c r="BA500"/>
      <c r="BB500"/>
      <c r="BC500"/>
    </row>
    <row r="501" spans="1:55" s="8" customFormat="1">
      <c r="A501"/>
      <c r="B501"/>
      <c r="C501"/>
      <c r="D501"/>
      <c r="E501"/>
      <c r="F501"/>
      <c r="G501"/>
      <c r="H501"/>
      <c r="I501"/>
      <c r="J501"/>
      <c r="K501"/>
      <c r="L501"/>
      <c r="M501"/>
      <c r="N501"/>
      <c r="O501"/>
      <c r="P501"/>
      <c r="R501" s="47"/>
      <c r="S501"/>
      <c r="T501"/>
      <c r="U501"/>
      <c r="V501"/>
      <c r="W501"/>
      <c r="X501"/>
      <c r="Y501"/>
      <c r="Z501"/>
      <c r="AA501" s="12"/>
      <c r="AB501" s="12"/>
      <c r="AC501" s="12"/>
      <c r="AD501" s="12"/>
      <c r="AE501"/>
      <c r="AF501"/>
      <c r="AG501"/>
      <c r="AH501"/>
      <c r="AI501"/>
      <c r="AJ501"/>
      <c r="AK501"/>
      <c r="AL501"/>
      <c r="AM501"/>
      <c r="AN501"/>
      <c r="AO501"/>
      <c r="AP501"/>
      <c r="AQ501"/>
      <c r="AR501"/>
      <c r="AS501"/>
      <c r="AT501"/>
      <c r="AU501"/>
      <c r="AV501"/>
      <c r="AW501"/>
      <c r="AX501"/>
      <c r="AY501"/>
      <c r="AZ501"/>
      <c r="BA501"/>
      <c r="BB501"/>
      <c r="BC501"/>
    </row>
    <row r="502" spans="1:55" s="8" customFormat="1">
      <c r="A502"/>
      <c r="B502"/>
      <c r="C502"/>
      <c r="D502"/>
      <c r="E502"/>
      <c r="F502"/>
      <c r="G502"/>
      <c r="H502"/>
      <c r="I502"/>
      <c r="J502"/>
      <c r="K502"/>
      <c r="L502"/>
      <c r="M502"/>
      <c r="N502"/>
      <c r="O502"/>
      <c r="P502"/>
      <c r="R502" s="47"/>
      <c r="S502"/>
      <c r="T502"/>
      <c r="U502"/>
      <c r="V502"/>
      <c r="W502"/>
      <c r="X502"/>
      <c r="Y502"/>
      <c r="Z502"/>
      <c r="AA502" s="12"/>
      <c r="AB502" s="12"/>
      <c r="AC502" s="12"/>
      <c r="AD502" s="12"/>
      <c r="AE502"/>
      <c r="AF502"/>
      <c r="AG502"/>
      <c r="AH502"/>
      <c r="AI502"/>
      <c r="AJ502"/>
      <c r="AK502"/>
      <c r="AL502"/>
      <c r="AM502"/>
      <c r="AN502"/>
      <c r="AO502"/>
      <c r="AP502"/>
      <c r="AQ502"/>
      <c r="AR502"/>
      <c r="AS502"/>
      <c r="AT502"/>
      <c r="AU502"/>
      <c r="AV502"/>
      <c r="AW502"/>
      <c r="AX502"/>
      <c r="AY502"/>
      <c r="AZ502"/>
      <c r="BA502"/>
      <c r="BB502"/>
      <c r="BC502"/>
    </row>
    <row r="503" spans="1:55" s="8" customFormat="1">
      <c r="A503"/>
      <c r="B503"/>
      <c r="C503"/>
      <c r="D503"/>
      <c r="E503"/>
      <c r="F503"/>
      <c r="G503"/>
      <c r="H503"/>
      <c r="I503"/>
      <c r="J503"/>
      <c r="K503"/>
      <c r="L503"/>
      <c r="M503"/>
      <c r="N503"/>
      <c r="O503"/>
      <c r="P503"/>
      <c r="R503" s="47"/>
      <c r="S503"/>
      <c r="T503"/>
      <c r="U503"/>
      <c r="V503"/>
      <c r="W503"/>
      <c r="X503"/>
      <c r="Y503"/>
      <c r="Z503"/>
      <c r="AA503" s="12"/>
      <c r="AB503" s="12"/>
      <c r="AC503" s="12"/>
      <c r="AD503" s="12"/>
      <c r="AE503"/>
      <c r="AF503"/>
      <c r="AG503"/>
      <c r="AH503"/>
      <c r="AI503"/>
      <c r="AJ503"/>
      <c r="AK503"/>
      <c r="AL503"/>
      <c r="AM503"/>
      <c r="AN503"/>
      <c r="AO503"/>
      <c r="AP503"/>
      <c r="AQ503"/>
      <c r="AR503"/>
      <c r="AS503"/>
      <c r="AT503"/>
      <c r="AU503"/>
      <c r="AV503"/>
      <c r="AW503"/>
      <c r="AX503"/>
      <c r="AY503"/>
      <c r="AZ503"/>
      <c r="BA503"/>
      <c r="BB503"/>
      <c r="BC503"/>
    </row>
    <row r="504" spans="1:55" s="8" customFormat="1">
      <c r="A504"/>
      <c r="B504"/>
      <c r="C504"/>
      <c r="D504"/>
      <c r="E504"/>
      <c r="F504"/>
      <c r="G504"/>
      <c r="H504"/>
      <c r="I504"/>
      <c r="J504"/>
      <c r="K504"/>
      <c r="L504"/>
      <c r="M504"/>
      <c r="N504"/>
      <c r="O504"/>
      <c r="P504"/>
      <c r="R504" s="47"/>
      <c r="S504"/>
      <c r="T504"/>
      <c r="U504"/>
      <c r="V504"/>
      <c r="W504"/>
      <c r="X504"/>
      <c r="Y504"/>
      <c r="Z504"/>
      <c r="AA504" s="12"/>
      <c r="AB504" s="12"/>
      <c r="AC504" s="12"/>
      <c r="AD504" s="12"/>
      <c r="AE504"/>
      <c r="AF504"/>
      <c r="AG504"/>
      <c r="AH504"/>
      <c r="AI504"/>
      <c r="AJ504"/>
      <c r="AK504"/>
      <c r="AL504"/>
      <c r="AM504"/>
      <c r="AN504"/>
      <c r="AO504"/>
      <c r="AP504"/>
      <c r="AQ504"/>
      <c r="AR504"/>
      <c r="AS504"/>
      <c r="AT504"/>
      <c r="AU504"/>
      <c r="AV504"/>
      <c r="AW504"/>
      <c r="AX504"/>
      <c r="AY504"/>
      <c r="AZ504"/>
      <c r="BA504"/>
      <c r="BB504"/>
      <c r="BC504"/>
    </row>
    <row r="505" spans="1:55" s="8" customFormat="1">
      <c r="A505"/>
      <c r="B505"/>
      <c r="C505"/>
      <c r="D505"/>
      <c r="E505"/>
      <c r="F505"/>
      <c r="G505"/>
      <c r="H505"/>
      <c r="I505"/>
      <c r="J505"/>
      <c r="K505"/>
      <c r="L505"/>
      <c r="M505"/>
      <c r="N505"/>
      <c r="O505"/>
      <c r="P505"/>
      <c r="R505" s="47"/>
      <c r="S505"/>
      <c r="T505"/>
      <c r="U505"/>
      <c r="V505"/>
      <c r="W505"/>
      <c r="X505"/>
      <c r="Y505"/>
      <c r="Z505"/>
      <c r="AA505" s="12"/>
      <c r="AB505" s="12"/>
      <c r="AC505" s="12"/>
      <c r="AD505" s="12"/>
      <c r="AE505"/>
      <c r="AF505"/>
      <c r="AG505"/>
      <c r="AH505"/>
      <c r="AI505"/>
      <c r="AJ505"/>
      <c r="AK505"/>
      <c r="AL505"/>
      <c r="AM505"/>
      <c r="AN505"/>
      <c r="AO505"/>
      <c r="AP505"/>
      <c r="AQ505"/>
      <c r="AR505"/>
      <c r="AS505"/>
      <c r="AT505"/>
      <c r="AU505"/>
      <c r="AV505"/>
      <c r="AW505"/>
      <c r="AX505"/>
      <c r="AY505"/>
      <c r="AZ505"/>
      <c r="BA505"/>
      <c r="BB505"/>
      <c r="BC505"/>
    </row>
    <row r="506" spans="1:55" s="8" customFormat="1">
      <c r="A506"/>
      <c r="B506"/>
      <c r="C506"/>
      <c r="D506"/>
      <c r="E506"/>
      <c r="F506"/>
      <c r="G506"/>
      <c r="H506"/>
      <c r="I506"/>
      <c r="J506"/>
      <c r="K506"/>
      <c r="L506"/>
      <c r="M506"/>
      <c r="N506"/>
      <c r="O506"/>
      <c r="P506"/>
      <c r="R506" s="47"/>
      <c r="S506"/>
      <c r="T506"/>
      <c r="U506"/>
      <c r="V506"/>
      <c r="W506"/>
      <c r="X506"/>
      <c r="Y506"/>
      <c r="Z506"/>
      <c r="AA506" s="12"/>
      <c r="AB506" s="12"/>
      <c r="AC506" s="12"/>
      <c r="AD506" s="12"/>
      <c r="AE506"/>
      <c r="AF506"/>
      <c r="AG506"/>
      <c r="AH506"/>
      <c r="AI506"/>
      <c r="AJ506"/>
      <c r="AK506"/>
      <c r="AL506"/>
      <c r="AM506"/>
      <c r="AN506"/>
      <c r="AO506"/>
      <c r="AP506"/>
      <c r="AQ506"/>
      <c r="AR506"/>
      <c r="AS506"/>
      <c r="AT506"/>
      <c r="AU506"/>
      <c r="AV506"/>
      <c r="AW506"/>
      <c r="AX506"/>
      <c r="AY506"/>
      <c r="AZ506"/>
      <c r="BA506"/>
      <c r="BB506"/>
      <c r="BC506"/>
    </row>
    <row r="507" spans="1:55" s="8" customFormat="1">
      <c r="A507"/>
      <c r="B507"/>
      <c r="C507"/>
      <c r="D507"/>
      <c r="E507"/>
      <c r="F507"/>
      <c r="G507"/>
      <c r="H507"/>
      <c r="I507"/>
      <c r="J507"/>
      <c r="K507"/>
      <c r="L507"/>
      <c r="M507"/>
      <c r="N507"/>
      <c r="O507"/>
      <c r="P507"/>
      <c r="R507" s="47"/>
      <c r="S507"/>
      <c r="T507"/>
      <c r="U507"/>
      <c r="V507"/>
      <c r="W507"/>
      <c r="X507"/>
      <c r="Y507"/>
      <c r="Z507"/>
      <c r="AA507" s="12"/>
      <c r="AB507" s="12"/>
      <c r="AC507" s="12"/>
      <c r="AD507" s="12"/>
      <c r="AE507"/>
      <c r="AF507"/>
      <c r="AG507"/>
      <c r="AH507"/>
      <c r="AI507"/>
      <c r="AJ507"/>
      <c r="AK507"/>
      <c r="AL507"/>
      <c r="AM507"/>
      <c r="AN507"/>
      <c r="AO507"/>
      <c r="AP507"/>
      <c r="AQ507"/>
      <c r="AR507"/>
      <c r="AS507"/>
      <c r="AT507"/>
      <c r="AU507"/>
      <c r="AV507"/>
      <c r="AW507"/>
      <c r="AX507"/>
      <c r="AY507"/>
      <c r="AZ507"/>
      <c r="BA507"/>
      <c r="BB507"/>
      <c r="BC507"/>
    </row>
    <row r="508" spans="1:55" s="8" customFormat="1">
      <c r="A508"/>
      <c r="B508"/>
      <c r="C508"/>
      <c r="D508"/>
      <c r="E508"/>
      <c r="F508"/>
      <c r="G508"/>
      <c r="H508"/>
      <c r="I508"/>
      <c r="J508"/>
      <c r="K508"/>
      <c r="L508"/>
      <c r="M508"/>
      <c r="N508"/>
      <c r="O508"/>
      <c r="P508"/>
      <c r="R508" s="47"/>
      <c r="S508"/>
      <c r="T508"/>
      <c r="U508"/>
      <c r="V508"/>
      <c r="W508"/>
      <c r="X508"/>
      <c r="Y508"/>
      <c r="Z508"/>
      <c r="AA508" s="12"/>
      <c r="AB508" s="12"/>
      <c r="AC508" s="12"/>
      <c r="AD508" s="12"/>
      <c r="AE508"/>
      <c r="AF508"/>
      <c r="AG508"/>
      <c r="AH508"/>
      <c r="AI508"/>
      <c r="AJ508"/>
      <c r="AK508"/>
      <c r="AL508"/>
      <c r="AM508"/>
      <c r="AN508"/>
      <c r="AO508"/>
      <c r="AP508"/>
      <c r="AQ508"/>
      <c r="AR508"/>
      <c r="AS508"/>
      <c r="AT508"/>
      <c r="AU508"/>
      <c r="AV508"/>
      <c r="AW508"/>
      <c r="AX508"/>
      <c r="AY508"/>
      <c r="AZ508"/>
      <c r="BA508"/>
      <c r="BB508"/>
      <c r="BC508"/>
    </row>
    <row r="509" spans="1:55" s="8" customFormat="1">
      <c r="A509"/>
      <c r="B509"/>
      <c r="C509"/>
      <c r="D509"/>
      <c r="E509"/>
      <c r="F509"/>
      <c r="G509"/>
      <c r="H509"/>
      <c r="I509"/>
      <c r="J509"/>
      <c r="K509"/>
      <c r="L509"/>
      <c r="M509"/>
      <c r="N509"/>
      <c r="O509"/>
      <c r="P509"/>
      <c r="R509" s="47"/>
      <c r="S509"/>
      <c r="T509"/>
      <c r="U509"/>
      <c r="V509"/>
      <c r="W509"/>
      <c r="X509"/>
      <c r="Y509"/>
      <c r="Z509"/>
      <c r="AA509" s="12"/>
      <c r="AB509" s="12"/>
      <c r="AC509" s="12"/>
      <c r="AD509" s="12"/>
      <c r="AE509"/>
      <c r="AF509"/>
      <c r="AG509"/>
      <c r="AH509"/>
      <c r="AI509"/>
      <c r="AJ509"/>
      <c r="AK509"/>
      <c r="AL509"/>
      <c r="AM509"/>
      <c r="AN509"/>
      <c r="AO509"/>
      <c r="AP509"/>
      <c r="AQ509"/>
      <c r="AR509"/>
      <c r="AS509"/>
      <c r="AT509"/>
      <c r="AU509"/>
      <c r="AV509"/>
      <c r="AW509"/>
      <c r="AX509"/>
      <c r="AY509"/>
      <c r="AZ509"/>
      <c r="BA509"/>
      <c r="BB509"/>
      <c r="BC509"/>
    </row>
    <row r="510" spans="1:55" s="8" customFormat="1">
      <c r="A510"/>
      <c r="B510"/>
      <c r="C510"/>
      <c r="D510"/>
      <c r="E510"/>
      <c r="F510"/>
      <c r="G510"/>
      <c r="H510"/>
      <c r="I510"/>
      <c r="J510"/>
      <c r="K510"/>
      <c r="L510"/>
      <c r="M510"/>
      <c r="N510"/>
      <c r="O510"/>
      <c r="P510"/>
      <c r="R510" s="47"/>
      <c r="S510"/>
      <c r="T510"/>
      <c r="U510"/>
      <c r="V510"/>
      <c r="W510"/>
      <c r="X510"/>
      <c r="Y510"/>
      <c r="Z510"/>
      <c r="AA510" s="12"/>
      <c r="AB510" s="12"/>
      <c r="AC510" s="12"/>
      <c r="AD510" s="12"/>
      <c r="AE510"/>
      <c r="AF510"/>
      <c r="AG510"/>
      <c r="AH510"/>
      <c r="AI510"/>
      <c r="AJ510"/>
      <c r="AK510"/>
      <c r="AL510"/>
      <c r="AM510"/>
      <c r="AN510"/>
      <c r="AO510"/>
      <c r="AP510"/>
      <c r="AQ510"/>
      <c r="AR510"/>
      <c r="AS510"/>
      <c r="AT510"/>
      <c r="AU510"/>
      <c r="AV510"/>
      <c r="AW510"/>
      <c r="AX510"/>
      <c r="AY510"/>
      <c r="AZ510"/>
      <c r="BA510"/>
      <c r="BB510"/>
      <c r="BC510"/>
    </row>
    <row r="511" spans="1:55" s="8" customFormat="1">
      <c r="A511"/>
      <c r="B511"/>
      <c r="C511"/>
      <c r="D511"/>
      <c r="E511"/>
      <c r="F511"/>
      <c r="G511"/>
      <c r="H511"/>
      <c r="I511"/>
      <c r="J511"/>
      <c r="K511"/>
      <c r="L511"/>
      <c r="M511"/>
      <c r="N511"/>
      <c r="O511"/>
      <c r="P511"/>
      <c r="R511" s="47"/>
      <c r="S511"/>
      <c r="T511"/>
      <c r="U511"/>
      <c r="V511"/>
      <c r="W511"/>
      <c r="X511"/>
      <c r="Y511"/>
      <c r="Z511"/>
      <c r="AA511" s="12"/>
      <c r="AB511" s="12"/>
      <c r="AC511" s="12"/>
      <c r="AD511" s="12"/>
      <c r="AE511"/>
      <c r="AF511"/>
      <c r="AG511"/>
      <c r="AH511"/>
      <c r="AI511"/>
      <c r="AJ511"/>
      <c r="AK511"/>
      <c r="AL511"/>
      <c r="AM511"/>
      <c r="AN511"/>
      <c r="AO511"/>
      <c r="AP511"/>
      <c r="AQ511"/>
      <c r="AR511"/>
      <c r="AS511"/>
      <c r="AT511"/>
      <c r="AU511"/>
      <c r="AV511"/>
      <c r="AW511"/>
      <c r="AX511"/>
      <c r="AY511"/>
      <c r="AZ511"/>
      <c r="BA511"/>
      <c r="BB511"/>
      <c r="BC511"/>
    </row>
    <row r="512" spans="1:55" s="8" customFormat="1">
      <c r="A512"/>
      <c r="B512"/>
      <c r="C512"/>
      <c r="D512"/>
      <c r="E512"/>
      <c r="F512"/>
      <c r="G512"/>
      <c r="H512"/>
      <c r="I512"/>
      <c r="J512"/>
      <c r="K512"/>
      <c r="L512"/>
      <c r="M512"/>
      <c r="N512"/>
      <c r="O512"/>
      <c r="P512"/>
      <c r="R512" s="47"/>
      <c r="S512"/>
      <c r="T512"/>
      <c r="U512"/>
      <c r="V512"/>
      <c r="W512"/>
      <c r="X512"/>
      <c r="Y512"/>
      <c r="Z512"/>
      <c r="AA512" s="12"/>
      <c r="AB512" s="12"/>
      <c r="AC512" s="12"/>
      <c r="AD512" s="12"/>
      <c r="AE512"/>
      <c r="AF512"/>
      <c r="AG512"/>
      <c r="AH512"/>
      <c r="AI512"/>
      <c r="AJ512"/>
      <c r="AK512"/>
      <c r="AL512"/>
      <c r="AM512"/>
      <c r="AN512"/>
      <c r="AO512"/>
      <c r="AP512"/>
      <c r="AQ512"/>
      <c r="AR512"/>
      <c r="AS512"/>
      <c r="AT512"/>
      <c r="AU512"/>
      <c r="AV512"/>
      <c r="AW512"/>
      <c r="AX512"/>
      <c r="AY512"/>
      <c r="AZ512"/>
      <c r="BA512"/>
      <c r="BB512"/>
      <c r="BC512"/>
    </row>
    <row r="513" spans="1:55" s="8" customFormat="1">
      <c r="A513"/>
      <c r="B513"/>
      <c r="C513"/>
      <c r="D513"/>
      <c r="E513"/>
      <c r="F513"/>
      <c r="G513"/>
      <c r="H513"/>
      <c r="I513"/>
      <c r="J513"/>
      <c r="K513"/>
      <c r="L513"/>
      <c r="M513"/>
      <c r="N513"/>
      <c r="O513"/>
      <c r="P513"/>
      <c r="R513" s="47"/>
      <c r="S513"/>
      <c r="T513"/>
      <c r="U513"/>
      <c r="V513"/>
      <c r="W513"/>
      <c r="X513"/>
      <c r="Y513"/>
      <c r="Z513"/>
      <c r="AA513" s="12"/>
      <c r="AB513" s="12"/>
      <c r="AC513" s="12"/>
      <c r="AD513" s="12"/>
      <c r="AE513"/>
      <c r="AF513"/>
      <c r="AG513"/>
      <c r="AH513"/>
      <c r="AI513"/>
      <c r="AJ513"/>
      <c r="AK513"/>
      <c r="AL513"/>
      <c r="AM513"/>
      <c r="AN513"/>
      <c r="AO513"/>
      <c r="AP513"/>
      <c r="AQ513"/>
      <c r="AR513"/>
      <c r="AS513"/>
      <c r="AT513"/>
      <c r="AU513"/>
      <c r="AV513"/>
      <c r="AW513"/>
      <c r="AX513"/>
      <c r="AY513"/>
      <c r="AZ513"/>
      <c r="BA513"/>
      <c r="BB513"/>
      <c r="BC513"/>
    </row>
    <row r="514" spans="1:55" s="8" customFormat="1">
      <c r="A514"/>
      <c r="B514"/>
      <c r="C514"/>
      <c r="D514"/>
      <c r="E514"/>
      <c r="F514"/>
      <c r="G514"/>
      <c r="H514"/>
      <c r="I514"/>
      <c r="J514"/>
      <c r="K514"/>
      <c r="L514"/>
      <c r="M514"/>
      <c r="N514"/>
      <c r="O514"/>
      <c r="P514"/>
      <c r="R514" s="47"/>
      <c r="S514"/>
      <c r="T514"/>
      <c r="U514"/>
      <c r="V514"/>
      <c r="W514"/>
      <c r="X514"/>
      <c r="Y514"/>
      <c r="Z514"/>
      <c r="AA514" s="12"/>
      <c r="AB514" s="12"/>
      <c r="AC514" s="12"/>
      <c r="AD514" s="12"/>
      <c r="AE514"/>
      <c r="AF514"/>
      <c r="AG514"/>
      <c r="AH514"/>
      <c r="AI514"/>
      <c r="AJ514"/>
      <c r="AK514"/>
      <c r="AL514"/>
      <c r="AM514"/>
      <c r="AN514"/>
      <c r="AO514"/>
      <c r="AP514"/>
      <c r="AQ514"/>
      <c r="AR514"/>
      <c r="AS514"/>
      <c r="AT514"/>
      <c r="AU514"/>
      <c r="AV514"/>
      <c r="AW514"/>
      <c r="AX514"/>
      <c r="AY514"/>
      <c r="AZ514"/>
      <c r="BA514"/>
      <c r="BB514"/>
      <c r="BC514"/>
    </row>
    <row r="515" spans="1:55" s="8" customFormat="1">
      <c r="A515"/>
      <c r="B515"/>
      <c r="C515"/>
      <c r="D515"/>
      <c r="E515"/>
      <c r="F515"/>
      <c r="G515"/>
      <c r="H515"/>
      <c r="I515"/>
      <c r="J515"/>
      <c r="K515"/>
      <c r="L515"/>
      <c r="M515"/>
      <c r="N515"/>
      <c r="O515"/>
      <c r="P515"/>
      <c r="R515" s="47"/>
      <c r="S515"/>
      <c r="T515"/>
      <c r="U515"/>
      <c r="V515"/>
      <c r="W515"/>
      <c r="X515"/>
      <c r="Y515"/>
      <c r="Z515"/>
      <c r="AA515" s="12"/>
      <c r="AB515" s="12"/>
      <c r="AC515" s="12"/>
      <c r="AD515" s="12"/>
      <c r="AE515"/>
      <c r="AF515"/>
      <c r="AG515"/>
      <c r="AH515"/>
      <c r="AI515"/>
      <c r="AJ515"/>
      <c r="AK515"/>
      <c r="AL515"/>
      <c r="AM515"/>
      <c r="AN515"/>
      <c r="AO515"/>
      <c r="AP515"/>
      <c r="AQ515"/>
      <c r="AR515"/>
      <c r="AS515"/>
      <c r="AT515"/>
      <c r="AU515"/>
      <c r="AV515"/>
      <c r="AW515"/>
      <c r="AX515"/>
      <c r="AY515"/>
      <c r="AZ515"/>
      <c r="BA515"/>
      <c r="BB515"/>
      <c r="BC515"/>
    </row>
    <row r="516" spans="1:55" s="8" customFormat="1">
      <c r="A516"/>
      <c r="B516"/>
      <c r="C516"/>
      <c r="D516"/>
      <c r="E516"/>
      <c r="F516"/>
      <c r="G516"/>
      <c r="H516"/>
      <c r="I516"/>
      <c r="J516"/>
      <c r="K516"/>
      <c r="L516"/>
      <c r="M516"/>
      <c r="N516"/>
      <c r="O516"/>
      <c r="P516"/>
      <c r="R516" s="47"/>
      <c r="S516"/>
      <c r="T516"/>
      <c r="U516"/>
      <c r="V516"/>
      <c r="W516"/>
      <c r="X516"/>
      <c r="Y516"/>
      <c r="Z516"/>
      <c r="AA516" s="12"/>
      <c r="AB516" s="12"/>
      <c r="AC516" s="12"/>
      <c r="AD516" s="12"/>
      <c r="AE516"/>
      <c r="AF516"/>
      <c r="AG516"/>
      <c r="AH516"/>
      <c r="AI516"/>
      <c r="AJ516"/>
      <c r="AK516"/>
      <c r="AL516"/>
      <c r="AM516"/>
      <c r="AN516"/>
      <c r="AO516"/>
      <c r="AP516"/>
      <c r="AQ516"/>
      <c r="AR516"/>
      <c r="AS516"/>
      <c r="AT516"/>
      <c r="AU516"/>
      <c r="AV516"/>
      <c r="AW516"/>
      <c r="AX516"/>
      <c r="AY516"/>
      <c r="AZ516"/>
      <c r="BA516"/>
      <c r="BB516"/>
      <c r="BC516"/>
    </row>
    <row r="517" spans="1:55" s="8" customFormat="1">
      <c r="A517"/>
      <c r="B517"/>
      <c r="C517"/>
      <c r="D517"/>
      <c r="E517"/>
      <c r="F517"/>
      <c r="G517"/>
      <c r="H517"/>
      <c r="I517"/>
      <c r="J517"/>
      <c r="K517"/>
      <c r="L517"/>
      <c r="M517"/>
      <c r="N517"/>
      <c r="O517"/>
      <c r="P517"/>
      <c r="R517" s="47"/>
      <c r="S517"/>
      <c r="T517"/>
      <c r="U517"/>
      <c r="V517"/>
      <c r="W517"/>
      <c r="X517"/>
      <c r="Y517"/>
      <c r="Z517"/>
      <c r="AA517" s="12"/>
      <c r="AB517" s="12"/>
      <c r="AC517" s="12"/>
      <c r="AD517" s="12"/>
      <c r="AE517"/>
      <c r="AF517"/>
      <c r="AG517"/>
      <c r="AH517"/>
      <c r="AI517"/>
      <c r="AJ517"/>
      <c r="AK517"/>
      <c r="AL517"/>
      <c r="AM517"/>
      <c r="AN517"/>
      <c r="AO517"/>
      <c r="AP517"/>
      <c r="AQ517"/>
      <c r="AR517"/>
      <c r="AS517"/>
      <c r="AT517"/>
      <c r="AU517"/>
      <c r="AV517"/>
      <c r="AW517"/>
      <c r="AX517"/>
      <c r="AY517"/>
      <c r="AZ517"/>
      <c r="BA517"/>
      <c r="BB517"/>
      <c r="BC517"/>
    </row>
    <row r="518" spans="1:55" s="8" customFormat="1">
      <c r="A518"/>
      <c r="B518"/>
      <c r="C518"/>
      <c r="D518"/>
      <c r="E518"/>
      <c r="F518"/>
      <c r="G518"/>
      <c r="H518"/>
      <c r="I518"/>
      <c r="J518"/>
      <c r="K518"/>
      <c r="L518"/>
      <c r="M518"/>
      <c r="N518"/>
      <c r="O518"/>
      <c r="P518"/>
      <c r="R518" s="47"/>
      <c r="S518"/>
      <c r="T518"/>
      <c r="U518"/>
      <c r="V518"/>
      <c r="W518"/>
      <c r="X518"/>
      <c r="Y518"/>
      <c r="Z518"/>
      <c r="AA518" s="12"/>
      <c r="AB518" s="12"/>
      <c r="AC518" s="12"/>
      <c r="AD518" s="12"/>
      <c r="AE518"/>
      <c r="AF518"/>
      <c r="AG518"/>
      <c r="AH518"/>
      <c r="AI518"/>
      <c r="AJ518"/>
      <c r="AK518"/>
      <c r="AL518"/>
      <c r="AM518"/>
      <c r="AN518"/>
      <c r="AO518"/>
      <c r="AP518"/>
      <c r="AQ518"/>
      <c r="AR518"/>
      <c r="AS518"/>
      <c r="AT518"/>
      <c r="AU518"/>
      <c r="AV518"/>
      <c r="AW518"/>
      <c r="AX518"/>
      <c r="AY518"/>
      <c r="AZ518"/>
      <c r="BA518"/>
      <c r="BB518"/>
      <c r="BC518"/>
    </row>
    <row r="519" spans="1:55" s="8" customFormat="1">
      <c r="A519"/>
      <c r="B519"/>
      <c r="C519"/>
      <c r="D519"/>
      <c r="E519"/>
      <c r="F519"/>
      <c r="G519"/>
      <c r="H519"/>
      <c r="I519"/>
      <c r="J519"/>
      <c r="K519"/>
      <c r="L519"/>
      <c r="M519"/>
      <c r="N519"/>
      <c r="O519"/>
      <c r="P519"/>
      <c r="R519" s="47"/>
      <c r="S519"/>
      <c r="T519"/>
      <c r="U519"/>
      <c r="V519"/>
      <c r="W519"/>
      <c r="X519"/>
      <c r="Y519"/>
      <c r="Z519"/>
      <c r="AA519" s="12"/>
      <c r="AB519" s="12"/>
      <c r="AC519" s="12"/>
      <c r="AD519" s="12"/>
      <c r="AE519"/>
      <c r="AF519"/>
      <c r="AG519"/>
      <c r="AH519"/>
      <c r="AI519"/>
      <c r="AJ519"/>
      <c r="AK519"/>
      <c r="AL519"/>
      <c r="AM519"/>
      <c r="AN519"/>
      <c r="AO519"/>
      <c r="AP519"/>
      <c r="AQ519"/>
      <c r="AR519"/>
      <c r="AS519"/>
      <c r="AT519"/>
      <c r="AU519"/>
      <c r="AV519"/>
      <c r="AW519"/>
      <c r="AX519"/>
      <c r="AY519"/>
      <c r="AZ519"/>
      <c r="BA519"/>
      <c r="BB519"/>
      <c r="BC519"/>
    </row>
    <row r="520" spans="1:55" s="8" customFormat="1">
      <c r="A520"/>
      <c r="B520"/>
      <c r="C520"/>
      <c r="D520"/>
      <c r="E520"/>
      <c r="F520"/>
      <c r="G520"/>
      <c r="H520"/>
      <c r="I520"/>
      <c r="J520"/>
      <c r="K520"/>
      <c r="L520"/>
      <c r="M520"/>
      <c r="N520"/>
      <c r="O520"/>
      <c r="P520"/>
      <c r="R520" s="47"/>
      <c r="S520"/>
      <c r="T520"/>
      <c r="U520"/>
      <c r="V520"/>
      <c r="W520"/>
      <c r="X520"/>
      <c r="Y520"/>
      <c r="Z520"/>
      <c r="AA520" s="12"/>
      <c r="AB520" s="12"/>
      <c r="AC520" s="12"/>
      <c r="AD520" s="12"/>
      <c r="AE520"/>
      <c r="AF520"/>
      <c r="AG520"/>
      <c r="AH520"/>
      <c r="AI520"/>
      <c r="AJ520"/>
      <c r="AK520"/>
      <c r="AL520"/>
      <c r="AM520"/>
      <c r="AN520"/>
      <c r="AO520"/>
      <c r="AP520"/>
      <c r="AQ520"/>
      <c r="AR520"/>
      <c r="AS520"/>
      <c r="AT520"/>
      <c r="AU520"/>
      <c r="AV520"/>
      <c r="AW520"/>
      <c r="AX520"/>
      <c r="AY520"/>
      <c r="AZ520"/>
      <c r="BA520"/>
      <c r="BB520"/>
      <c r="BC520"/>
    </row>
    <row r="521" spans="1:55" s="8" customFormat="1">
      <c r="A521"/>
      <c r="B521"/>
      <c r="C521"/>
      <c r="D521"/>
      <c r="E521"/>
      <c r="F521"/>
      <c r="G521"/>
      <c r="H521"/>
      <c r="I521"/>
      <c r="J521"/>
      <c r="K521"/>
      <c r="L521"/>
      <c r="M521"/>
      <c r="N521"/>
      <c r="O521"/>
      <c r="P521"/>
      <c r="R521" s="47"/>
      <c r="S521"/>
      <c r="T521"/>
      <c r="U521"/>
      <c r="V521"/>
      <c r="W521"/>
      <c r="X521"/>
      <c r="Y521"/>
      <c r="Z521"/>
      <c r="AA521" s="12"/>
      <c r="AB521" s="12"/>
      <c r="AC521" s="12"/>
      <c r="AD521" s="12"/>
      <c r="AE521"/>
      <c r="AF521"/>
      <c r="AG521"/>
      <c r="AH521"/>
      <c r="AI521"/>
      <c r="AJ521"/>
      <c r="AK521"/>
      <c r="AL521"/>
      <c r="AM521"/>
      <c r="AN521"/>
      <c r="AO521"/>
      <c r="AP521"/>
      <c r="AQ521"/>
      <c r="AR521"/>
      <c r="AS521"/>
      <c r="AT521"/>
      <c r="AU521"/>
      <c r="AV521"/>
      <c r="AW521"/>
      <c r="AX521"/>
      <c r="AY521"/>
      <c r="AZ521"/>
      <c r="BA521"/>
      <c r="BB521"/>
      <c r="BC521"/>
    </row>
    <row r="522" spans="1:55" s="8" customFormat="1">
      <c r="A522"/>
      <c r="B522"/>
      <c r="C522"/>
      <c r="D522"/>
      <c r="E522"/>
      <c r="F522"/>
      <c r="G522"/>
      <c r="H522"/>
      <c r="I522"/>
      <c r="J522"/>
      <c r="K522"/>
      <c r="L522"/>
      <c r="M522"/>
      <c r="N522"/>
      <c r="O522"/>
      <c r="P522"/>
      <c r="R522" s="47"/>
      <c r="S522"/>
      <c r="T522"/>
      <c r="U522"/>
      <c r="V522"/>
      <c r="W522"/>
      <c r="X522"/>
      <c r="Y522"/>
      <c r="Z522"/>
      <c r="AA522" s="12"/>
      <c r="AB522" s="12"/>
      <c r="AC522" s="12"/>
      <c r="AD522" s="12"/>
      <c r="AE522"/>
      <c r="AF522"/>
      <c r="AG522"/>
      <c r="AH522"/>
      <c r="AI522"/>
      <c r="AJ522"/>
      <c r="AK522"/>
      <c r="AL522"/>
      <c r="AM522"/>
      <c r="AN522"/>
      <c r="AO522"/>
      <c r="AP522"/>
      <c r="AQ522"/>
      <c r="AR522"/>
      <c r="AS522"/>
      <c r="AT522"/>
      <c r="AU522"/>
      <c r="AV522"/>
      <c r="AW522"/>
      <c r="AX522"/>
      <c r="AY522"/>
      <c r="AZ522"/>
      <c r="BA522"/>
      <c r="BB522"/>
      <c r="BC522"/>
    </row>
    <row r="523" spans="1:55" s="8" customFormat="1">
      <c r="A523"/>
      <c r="B523"/>
      <c r="C523"/>
      <c r="D523"/>
      <c r="E523"/>
      <c r="F523"/>
      <c r="G523"/>
      <c r="H523"/>
      <c r="I523"/>
      <c r="J523"/>
      <c r="K523"/>
      <c r="L523"/>
      <c r="M523"/>
      <c r="N523"/>
      <c r="O523"/>
      <c r="P523"/>
      <c r="R523" s="47"/>
      <c r="S523"/>
      <c r="T523"/>
      <c r="U523"/>
      <c r="V523"/>
      <c r="W523"/>
      <c r="X523"/>
      <c r="Y523"/>
      <c r="Z523"/>
      <c r="AA523" s="12"/>
      <c r="AB523" s="12"/>
      <c r="AC523" s="12"/>
      <c r="AD523" s="12"/>
      <c r="AE523"/>
      <c r="AF523"/>
      <c r="AG523"/>
      <c r="AH523"/>
      <c r="AI523"/>
      <c r="AJ523"/>
      <c r="AK523"/>
      <c r="AL523"/>
      <c r="AM523"/>
      <c r="AN523"/>
      <c r="AO523"/>
      <c r="AP523"/>
      <c r="AQ523"/>
      <c r="AR523"/>
      <c r="AS523"/>
      <c r="AT523"/>
      <c r="AU523"/>
      <c r="AV523"/>
      <c r="AW523"/>
      <c r="AX523"/>
      <c r="AY523"/>
      <c r="AZ523"/>
      <c r="BA523"/>
      <c r="BB523"/>
      <c r="BC523"/>
    </row>
    <row r="524" spans="1:55" s="8" customFormat="1">
      <c r="A524"/>
      <c r="B524"/>
      <c r="C524"/>
      <c r="D524"/>
      <c r="E524"/>
      <c r="F524"/>
      <c r="G524"/>
      <c r="H524"/>
      <c r="I524"/>
      <c r="J524"/>
      <c r="K524"/>
      <c r="L524"/>
      <c r="M524"/>
      <c r="N524"/>
      <c r="O524"/>
      <c r="P524"/>
      <c r="R524" s="47"/>
      <c r="S524"/>
      <c r="T524"/>
      <c r="U524"/>
      <c r="V524"/>
      <c r="W524"/>
      <c r="X524"/>
      <c r="Y524"/>
      <c r="Z524"/>
      <c r="AA524" s="12"/>
      <c r="AB524" s="12"/>
      <c r="AC524" s="12"/>
      <c r="AD524" s="12"/>
      <c r="AE524"/>
      <c r="AF524"/>
      <c r="AG524"/>
      <c r="AH524"/>
      <c r="AI524"/>
      <c r="AJ524"/>
      <c r="AK524"/>
      <c r="AL524"/>
      <c r="AM524"/>
      <c r="AN524"/>
      <c r="AO524"/>
      <c r="AP524"/>
      <c r="AQ524"/>
      <c r="AR524"/>
      <c r="AS524"/>
      <c r="AT524"/>
      <c r="AU524"/>
      <c r="AV524"/>
      <c r="AW524"/>
      <c r="AX524"/>
      <c r="AY524"/>
      <c r="AZ524"/>
      <c r="BA524"/>
      <c r="BB524"/>
      <c r="BC524"/>
    </row>
    <row r="525" spans="1:55" s="8" customFormat="1">
      <c r="A525"/>
      <c r="B525"/>
      <c r="C525"/>
      <c r="D525"/>
      <c r="E525"/>
      <c r="F525"/>
      <c r="G525"/>
      <c r="H525"/>
      <c r="I525"/>
      <c r="J525"/>
      <c r="K525"/>
      <c r="L525"/>
      <c r="M525"/>
      <c r="N525"/>
      <c r="O525"/>
      <c r="P525"/>
      <c r="R525" s="47"/>
      <c r="S525"/>
      <c r="T525"/>
      <c r="U525"/>
      <c r="V525"/>
      <c r="W525"/>
      <c r="X525"/>
      <c r="Y525"/>
      <c r="Z525"/>
      <c r="AA525" s="12"/>
      <c r="AB525" s="12"/>
      <c r="AC525" s="12"/>
      <c r="AD525" s="12"/>
      <c r="AE525"/>
      <c r="AF525"/>
      <c r="AG525"/>
      <c r="AH525"/>
      <c r="AI525"/>
      <c r="AJ525"/>
      <c r="AK525"/>
      <c r="AL525"/>
      <c r="AM525"/>
      <c r="AN525"/>
      <c r="AO525"/>
      <c r="AP525"/>
      <c r="AQ525"/>
      <c r="AR525"/>
      <c r="AS525"/>
      <c r="AT525"/>
      <c r="AU525"/>
      <c r="AV525"/>
      <c r="AW525"/>
      <c r="AX525"/>
      <c r="AY525"/>
      <c r="AZ525"/>
      <c r="BA525"/>
      <c r="BB525"/>
      <c r="BC525"/>
    </row>
    <row r="526" spans="1:55" s="8" customFormat="1">
      <c r="A526"/>
      <c r="B526"/>
      <c r="C526"/>
      <c r="D526"/>
      <c r="E526"/>
      <c r="F526"/>
      <c r="G526"/>
      <c r="H526"/>
      <c r="I526"/>
      <c r="J526"/>
      <c r="K526"/>
      <c r="L526"/>
      <c r="M526"/>
      <c r="N526"/>
      <c r="O526"/>
      <c r="P526"/>
      <c r="R526" s="47"/>
      <c r="S526"/>
      <c r="T526"/>
      <c r="U526"/>
      <c r="V526"/>
      <c r="W526"/>
      <c r="X526"/>
      <c r="Y526"/>
      <c r="Z526"/>
      <c r="AA526" s="12"/>
      <c r="AB526" s="12"/>
      <c r="AC526" s="12"/>
      <c r="AD526" s="12"/>
      <c r="AE526"/>
      <c r="AF526"/>
      <c r="AG526"/>
      <c r="AH526"/>
      <c r="AI526"/>
      <c r="AJ526"/>
      <c r="AK526"/>
      <c r="AL526"/>
      <c r="AM526"/>
      <c r="AN526"/>
      <c r="AO526"/>
      <c r="AP526"/>
      <c r="AQ526"/>
      <c r="AR526"/>
      <c r="AS526"/>
      <c r="AT526"/>
      <c r="AU526"/>
      <c r="AV526"/>
      <c r="AW526"/>
      <c r="AX526"/>
      <c r="AY526"/>
      <c r="AZ526"/>
      <c r="BA526"/>
      <c r="BB526"/>
      <c r="BC526"/>
    </row>
    <row r="527" spans="1:55" s="8" customFormat="1">
      <c r="A527"/>
      <c r="B527"/>
      <c r="C527"/>
      <c r="D527"/>
      <c r="E527"/>
      <c r="F527"/>
      <c r="G527"/>
      <c r="H527"/>
      <c r="I527"/>
      <c r="J527"/>
      <c r="K527"/>
      <c r="L527"/>
      <c r="M527"/>
      <c r="N527"/>
      <c r="O527"/>
      <c r="P527"/>
      <c r="R527" s="47"/>
      <c r="S527"/>
      <c r="T527"/>
      <c r="U527"/>
      <c r="V527"/>
      <c r="W527"/>
      <c r="X527"/>
      <c r="Y527"/>
      <c r="Z527"/>
      <c r="AA527" s="12"/>
      <c r="AB527" s="12"/>
      <c r="AC527" s="12"/>
      <c r="AD527" s="12"/>
      <c r="AE527"/>
      <c r="AF527"/>
      <c r="AG527"/>
      <c r="AH527"/>
      <c r="AI527"/>
      <c r="AJ527"/>
      <c r="AK527"/>
      <c r="AL527"/>
      <c r="AM527"/>
      <c r="AN527"/>
      <c r="AO527"/>
      <c r="AP527"/>
      <c r="AQ527"/>
      <c r="AR527"/>
      <c r="AS527"/>
      <c r="AT527"/>
      <c r="AU527"/>
      <c r="AV527"/>
      <c r="AW527"/>
      <c r="AX527"/>
      <c r="AY527"/>
      <c r="AZ527"/>
      <c r="BA527"/>
      <c r="BB527"/>
      <c r="BC527"/>
    </row>
    <row r="528" spans="1:55" s="8" customFormat="1">
      <c r="A528"/>
      <c r="B528"/>
      <c r="C528"/>
      <c r="D528"/>
      <c r="E528"/>
      <c r="F528"/>
      <c r="G528"/>
      <c r="H528"/>
      <c r="I528"/>
      <c r="J528"/>
      <c r="K528"/>
      <c r="L528"/>
      <c r="M528"/>
      <c r="N528"/>
      <c r="O528"/>
      <c r="P528"/>
      <c r="R528" s="47"/>
      <c r="S528"/>
      <c r="T528"/>
      <c r="U528"/>
      <c r="V528"/>
      <c r="W528"/>
      <c r="X528"/>
      <c r="Y528"/>
      <c r="Z528"/>
      <c r="AA528" s="12"/>
      <c r="AB528" s="12"/>
      <c r="AC528" s="12"/>
      <c r="AD528" s="12"/>
      <c r="AE528"/>
      <c r="AF528"/>
      <c r="AG528"/>
      <c r="AH528"/>
      <c r="AI528"/>
      <c r="AJ528"/>
      <c r="AK528"/>
      <c r="AL528"/>
      <c r="AM528"/>
      <c r="AN528"/>
      <c r="AO528"/>
      <c r="AP528"/>
      <c r="AQ528"/>
      <c r="AR528"/>
      <c r="AS528"/>
      <c r="AT528"/>
      <c r="AU528"/>
      <c r="AV528"/>
      <c r="AW528"/>
      <c r="AX528"/>
      <c r="AY528"/>
      <c r="AZ528"/>
      <c r="BA528"/>
      <c r="BB528"/>
      <c r="BC528"/>
    </row>
    <row r="529" spans="1:55" s="8" customFormat="1">
      <c r="A529"/>
      <c r="B529"/>
      <c r="C529"/>
      <c r="D529"/>
      <c r="E529"/>
      <c r="F529"/>
      <c r="G529"/>
      <c r="H529"/>
      <c r="I529"/>
      <c r="J529"/>
      <c r="K529"/>
      <c r="L529"/>
      <c r="M529"/>
      <c r="N529"/>
      <c r="O529"/>
      <c r="P529"/>
      <c r="R529" s="47"/>
      <c r="S529"/>
      <c r="T529"/>
      <c r="U529"/>
      <c r="V529"/>
      <c r="W529"/>
      <c r="X529"/>
      <c r="Y529"/>
      <c r="Z529"/>
      <c r="AA529" s="12"/>
      <c r="AB529" s="12"/>
      <c r="AC529" s="12"/>
      <c r="AD529" s="12"/>
      <c r="AE529"/>
      <c r="AF529"/>
      <c r="AG529"/>
      <c r="AH529"/>
      <c r="AI529"/>
      <c r="AJ529"/>
      <c r="AK529"/>
      <c r="AL529"/>
      <c r="AM529"/>
      <c r="AN529"/>
      <c r="AO529"/>
      <c r="AP529"/>
      <c r="AQ529"/>
      <c r="AR529"/>
      <c r="AS529"/>
      <c r="AT529"/>
      <c r="AU529"/>
      <c r="AV529"/>
      <c r="AW529"/>
      <c r="AX529"/>
      <c r="AY529"/>
      <c r="AZ529"/>
      <c r="BA529"/>
      <c r="BB529"/>
      <c r="BC529"/>
    </row>
    <row r="530" spans="1:55" s="8" customFormat="1">
      <c r="A530"/>
      <c r="B530"/>
      <c r="C530"/>
      <c r="D530"/>
      <c r="E530"/>
      <c r="F530"/>
      <c r="G530"/>
      <c r="H530"/>
      <c r="I530"/>
      <c r="J530"/>
      <c r="K530"/>
      <c r="L530"/>
      <c r="M530"/>
      <c r="N530"/>
      <c r="O530"/>
      <c r="P530"/>
      <c r="R530" s="47"/>
      <c r="S530"/>
      <c r="T530"/>
      <c r="U530"/>
      <c r="V530"/>
      <c r="W530"/>
      <c r="X530"/>
      <c r="Y530"/>
      <c r="Z530"/>
      <c r="AA530" s="12"/>
      <c r="AB530" s="12"/>
      <c r="AC530" s="12"/>
      <c r="AD530" s="12"/>
      <c r="AE530"/>
      <c r="AF530"/>
      <c r="AG530"/>
      <c r="AH530"/>
      <c r="AI530"/>
      <c r="AJ530"/>
      <c r="AK530"/>
      <c r="AL530"/>
      <c r="AM530"/>
      <c r="AN530"/>
      <c r="AO530"/>
      <c r="AP530"/>
      <c r="AQ530"/>
      <c r="AR530"/>
      <c r="AS530"/>
      <c r="AT530"/>
      <c r="AU530"/>
      <c r="AV530"/>
      <c r="AW530"/>
      <c r="AX530"/>
      <c r="AY530"/>
      <c r="AZ530"/>
      <c r="BA530"/>
      <c r="BB530"/>
      <c r="BC530"/>
    </row>
    <row r="531" spans="1:55" s="8" customFormat="1">
      <c r="A531"/>
      <c r="B531"/>
      <c r="C531"/>
      <c r="D531"/>
      <c r="E531"/>
      <c r="F531"/>
      <c r="G531"/>
      <c r="H531"/>
      <c r="I531"/>
      <c r="J531"/>
      <c r="K531"/>
      <c r="L531"/>
      <c r="M531"/>
      <c r="N531"/>
      <c r="O531"/>
      <c r="P531"/>
      <c r="R531" s="47"/>
      <c r="S531"/>
      <c r="T531"/>
      <c r="U531"/>
      <c r="V531"/>
      <c r="W531"/>
      <c r="X531"/>
      <c r="Y531"/>
      <c r="Z531"/>
      <c r="AA531" s="12"/>
      <c r="AB531" s="12"/>
      <c r="AC531" s="12"/>
      <c r="AD531" s="12"/>
      <c r="AE531"/>
      <c r="AF531"/>
      <c r="AG531"/>
      <c r="AH531"/>
      <c r="AI531"/>
      <c r="AJ531"/>
      <c r="AK531"/>
      <c r="AL531"/>
      <c r="AM531"/>
      <c r="AN531"/>
      <c r="AO531"/>
      <c r="AP531"/>
      <c r="AQ531"/>
      <c r="AR531"/>
      <c r="AS531"/>
      <c r="AT531"/>
      <c r="AU531"/>
      <c r="AV531"/>
      <c r="AW531"/>
      <c r="AX531"/>
      <c r="AY531"/>
      <c r="AZ531"/>
      <c r="BA531"/>
      <c r="BB531"/>
      <c r="BC531"/>
    </row>
    <row r="532" spans="1:55" s="8" customFormat="1">
      <c r="A532"/>
      <c r="B532"/>
      <c r="C532"/>
      <c r="D532"/>
      <c r="E532"/>
      <c r="F532"/>
      <c r="G532"/>
      <c r="H532"/>
      <c r="I532"/>
      <c r="J532"/>
      <c r="K532"/>
      <c r="L532"/>
      <c r="M532"/>
      <c r="N532"/>
      <c r="O532"/>
      <c r="P532"/>
      <c r="R532" s="47"/>
      <c r="S532"/>
      <c r="T532"/>
      <c r="U532"/>
      <c r="V532"/>
      <c r="W532"/>
      <c r="X532"/>
      <c r="Y532"/>
      <c r="Z532"/>
      <c r="AA532" s="12"/>
      <c r="AB532" s="12"/>
      <c r="AC532" s="12"/>
      <c r="AD532" s="12"/>
      <c r="AE532"/>
      <c r="AF532"/>
      <c r="AG532"/>
      <c r="AH532"/>
      <c r="AI532"/>
      <c r="AJ532"/>
      <c r="AK532"/>
      <c r="AL532"/>
      <c r="AM532"/>
      <c r="AN532"/>
      <c r="AO532"/>
      <c r="AP532"/>
      <c r="AQ532"/>
      <c r="AR532"/>
      <c r="AS532"/>
      <c r="AT532"/>
      <c r="AU532"/>
      <c r="AV532"/>
      <c r="AW532"/>
      <c r="AX532"/>
      <c r="AY532"/>
      <c r="AZ532"/>
      <c r="BA532"/>
      <c r="BB532"/>
      <c r="BC532"/>
    </row>
    <row r="533" spans="1:55" s="8" customFormat="1">
      <c r="A533"/>
      <c r="B533"/>
      <c r="C533"/>
      <c r="D533"/>
      <c r="E533"/>
      <c r="F533"/>
      <c r="G533"/>
      <c r="H533"/>
      <c r="I533"/>
      <c r="J533"/>
      <c r="K533"/>
      <c r="L533"/>
      <c r="M533"/>
      <c r="N533"/>
      <c r="O533"/>
      <c r="P533"/>
      <c r="R533" s="47"/>
      <c r="S533"/>
      <c r="T533"/>
      <c r="U533"/>
      <c r="V533"/>
      <c r="W533"/>
      <c r="X533"/>
      <c r="Y533"/>
      <c r="Z533"/>
      <c r="AA533" s="12"/>
      <c r="AB533" s="12"/>
      <c r="AC533" s="12"/>
      <c r="AD533" s="12"/>
      <c r="AE533"/>
      <c r="AF533"/>
      <c r="AG533"/>
      <c r="AH533"/>
      <c r="AI533"/>
      <c r="AJ533"/>
      <c r="AK533"/>
      <c r="AL533"/>
      <c r="AM533"/>
      <c r="AN533"/>
      <c r="AO533"/>
      <c r="AP533"/>
      <c r="AQ533"/>
      <c r="AR533"/>
      <c r="AS533"/>
      <c r="AT533"/>
      <c r="AU533"/>
      <c r="AV533"/>
      <c r="AW533"/>
      <c r="AX533"/>
      <c r="AY533"/>
      <c r="AZ533"/>
      <c r="BA533"/>
      <c r="BB533"/>
      <c r="BC533"/>
    </row>
    <row r="534" spans="1:55" s="8" customFormat="1">
      <c r="A534"/>
      <c r="B534"/>
      <c r="C534"/>
      <c r="D534"/>
      <c r="E534"/>
      <c r="F534"/>
      <c r="G534"/>
      <c r="H534"/>
      <c r="I534"/>
      <c r="J534"/>
      <c r="K534"/>
      <c r="L534"/>
      <c r="M534"/>
      <c r="N534"/>
      <c r="O534"/>
      <c r="P534"/>
      <c r="R534" s="47"/>
      <c r="S534"/>
      <c r="T534"/>
      <c r="U534"/>
      <c r="V534"/>
      <c r="W534"/>
      <c r="X534"/>
      <c r="Y534"/>
      <c r="Z534"/>
      <c r="AA534" s="12"/>
      <c r="AB534" s="12"/>
      <c r="AC534" s="12"/>
      <c r="AD534" s="12"/>
      <c r="AE534"/>
      <c r="AF534"/>
      <c r="AG534"/>
      <c r="AH534"/>
      <c r="AI534"/>
      <c r="AJ534"/>
      <c r="AK534"/>
      <c r="AL534"/>
      <c r="AM534"/>
      <c r="AN534"/>
      <c r="AO534"/>
      <c r="AP534"/>
      <c r="AQ534"/>
      <c r="AR534"/>
      <c r="AS534"/>
      <c r="AT534"/>
      <c r="AU534"/>
      <c r="AV534"/>
      <c r="AW534"/>
      <c r="AX534"/>
      <c r="AY534"/>
      <c r="AZ534"/>
      <c r="BA534"/>
      <c r="BB534"/>
      <c r="BC534"/>
    </row>
    <row r="535" spans="1:55" s="8" customFormat="1">
      <c r="A535"/>
      <c r="B535"/>
      <c r="C535"/>
      <c r="D535"/>
      <c r="E535"/>
      <c r="F535"/>
      <c r="G535"/>
      <c r="H535"/>
      <c r="I535"/>
      <c r="J535"/>
      <c r="K535"/>
      <c r="L535"/>
      <c r="M535"/>
      <c r="N535"/>
      <c r="O535"/>
      <c r="P535"/>
      <c r="R535" s="47"/>
      <c r="S535"/>
      <c r="T535"/>
      <c r="U535"/>
      <c r="V535"/>
      <c r="W535"/>
      <c r="X535"/>
      <c r="Y535"/>
      <c r="Z535"/>
      <c r="AA535" s="12"/>
      <c r="AB535" s="12"/>
      <c r="AC535" s="12"/>
      <c r="AD535" s="12"/>
      <c r="AE535"/>
      <c r="AF535"/>
      <c r="AG535"/>
      <c r="AH535"/>
      <c r="AI535"/>
      <c r="AJ535"/>
      <c r="AK535"/>
      <c r="AL535"/>
      <c r="AM535"/>
      <c r="AN535"/>
      <c r="AO535"/>
      <c r="AP535"/>
      <c r="AQ535"/>
      <c r="AR535"/>
      <c r="AS535"/>
      <c r="AT535"/>
      <c r="AU535"/>
      <c r="AV535"/>
      <c r="AW535"/>
      <c r="AX535"/>
      <c r="AY535"/>
      <c r="AZ535"/>
      <c r="BA535"/>
      <c r="BB535"/>
      <c r="BC535"/>
    </row>
    <row r="536" spans="1:55" s="8" customFormat="1">
      <c r="A536"/>
      <c r="B536"/>
      <c r="C536"/>
      <c r="D536"/>
      <c r="E536"/>
      <c r="F536"/>
      <c r="G536"/>
      <c r="H536"/>
      <c r="I536"/>
      <c r="J536"/>
      <c r="K536"/>
      <c r="L536"/>
      <c r="M536"/>
      <c r="N536"/>
      <c r="O536"/>
      <c r="P536"/>
      <c r="R536" s="47"/>
      <c r="S536"/>
      <c r="T536"/>
      <c r="U536"/>
      <c r="V536"/>
      <c r="W536"/>
      <c r="X536"/>
      <c r="Y536"/>
      <c r="Z536"/>
      <c r="AA536" s="12"/>
      <c r="AB536" s="12"/>
      <c r="AC536" s="12"/>
      <c r="AD536" s="12"/>
      <c r="AE536"/>
      <c r="AF536"/>
      <c r="AG536"/>
      <c r="AH536"/>
      <c r="AI536"/>
      <c r="AJ536"/>
      <c r="AK536"/>
      <c r="AL536"/>
      <c r="AM536"/>
      <c r="AN536"/>
      <c r="AO536"/>
      <c r="AP536"/>
      <c r="AQ536"/>
      <c r="AR536"/>
      <c r="AS536"/>
      <c r="AT536"/>
      <c r="AU536"/>
      <c r="AV536"/>
      <c r="AW536"/>
      <c r="AX536"/>
      <c r="AY536"/>
      <c r="AZ536"/>
      <c r="BA536"/>
      <c r="BB536"/>
      <c r="BC536"/>
    </row>
    <row r="537" spans="1:55" s="8" customFormat="1">
      <c r="A537"/>
      <c r="B537"/>
      <c r="C537"/>
      <c r="D537"/>
      <c r="E537"/>
      <c r="F537"/>
      <c r="G537"/>
      <c r="H537"/>
      <c r="I537"/>
      <c r="J537"/>
      <c r="K537"/>
      <c r="L537"/>
      <c r="M537"/>
      <c r="N537"/>
      <c r="O537"/>
      <c r="P537"/>
      <c r="R537" s="47"/>
      <c r="S537"/>
      <c r="T537"/>
      <c r="U537"/>
      <c r="V537"/>
      <c r="W537"/>
      <c r="X537"/>
      <c r="Y537"/>
      <c r="Z537"/>
      <c r="AA537" s="12"/>
      <c r="AB537" s="12"/>
      <c r="AC537" s="12"/>
      <c r="AD537" s="12"/>
      <c r="AE537"/>
      <c r="AF537"/>
      <c r="AG537"/>
      <c r="AH537"/>
      <c r="AI537"/>
      <c r="AJ537"/>
      <c r="AK537"/>
      <c r="AL537"/>
      <c r="AM537"/>
      <c r="AN537"/>
      <c r="AO537"/>
      <c r="AP537"/>
      <c r="AQ537"/>
      <c r="AR537"/>
      <c r="AS537"/>
      <c r="AT537"/>
      <c r="AU537"/>
      <c r="AV537"/>
      <c r="AW537"/>
      <c r="AX537"/>
      <c r="AY537"/>
      <c r="AZ537"/>
      <c r="BA537"/>
      <c r="BB537"/>
      <c r="BC537"/>
    </row>
    <row r="538" spans="1:55" s="8" customFormat="1">
      <c r="A538"/>
      <c r="B538"/>
      <c r="C538"/>
      <c r="D538"/>
      <c r="E538"/>
      <c r="F538"/>
      <c r="G538"/>
      <c r="H538"/>
      <c r="I538"/>
      <c r="J538"/>
      <c r="K538"/>
      <c r="L538"/>
      <c r="M538"/>
      <c r="N538"/>
      <c r="O538"/>
      <c r="P538"/>
      <c r="R538" s="47"/>
      <c r="S538"/>
      <c r="T538"/>
      <c r="U538"/>
      <c r="V538"/>
      <c r="W538"/>
      <c r="X538"/>
      <c r="Y538"/>
      <c r="Z538"/>
      <c r="AA538" s="12"/>
      <c r="AB538" s="12"/>
      <c r="AC538" s="12"/>
      <c r="AD538" s="12"/>
      <c r="AE538"/>
      <c r="AF538"/>
      <c r="AG538"/>
      <c r="AH538"/>
      <c r="AI538"/>
      <c r="AJ538"/>
      <c r="AK538"/>
      <c r="AL538"/>
      <c r="AM538"/>
      <c r="AN538"/>
      <c r="AO538"/>
      <c r="AP538"/>
      <c r="AQ538"/>
      <c r="AR538"/>
      <c r="AS538"/>
      <c r="AT538"/>
      <c r="AU538"/>
      <c r="AV538"/>
      <c r="AW538"/>
      <c r="AX538"/>
      <c r="AY538"/>
      <c r="AZ538"/>
      <c r="BA538"/>
      <c r="BB538"/>
      <c r="BC538"/>
    </row>
    <row r="539" spans="1:55" s="8" customFormat="1">
      <c r="A539"/>
      <c r="B539"/>
      <c r="C539"/>
      <c r="D539"/>
      <c r="E539"/>
      <c r="F539"/>
      <c r="G539"/>
      <c r="H539"/>
      <c r="I539"/>
      <c r="J539"/>
      <c r="K539"/>
      <c r="L539"/>
      <c r="M539"/>
      <c r="N539"/>
      <c r="O539"/>
      <c r="P539"/>
      <c r="R539" s="47"/>
      <c r="S539"/>
      <c r="T539"/>
      <c r="U539"/>
      <c r="V539"/>
      <c r="W539"/>
      <c r="X539"/>
      <c r="Y539"/>
      <c r="Z539"/>
      <c r="AA539" s="12"/>
      <c r="AB539" s="12"/>
      <c r="AC539" s="12"/>
      <c r="AD539" s="12"/>
      <c r="AE539"/>
      <c r="AF539"/>
      <c r="AG539"/>
      <c r="AH539"/>
      <c r="AI539"/>
      <c r="AJ539"/>
      <c r="AK539"/>
      <c r="AL539"/>
      <c r="AM539"/>
      <c r="AN539"/>
      <c r="AO539"/>
      <c r="AP539"/>
      <c r="AQ539"/>
      <c r="AR539"/>
      <c r="AS539"/>
      <c r="AT539"/>
      <c r="AU539"/>
      <c r="AV539"/>
      <c r="AW539"/>
      <c r="AX539"/>
      <c r="AY539"/>
      <c r="AZ539"/>
      <c r="BA539"/>
      <c r="BB539"/>
      <c r="BC539"/>
    </row>
    <row r="540" spans="1:55" s="8" customFormat="1">
      <c r="A540"/>
      <c r="B540"/>
      <c r="C540"/>
      <c r="D540"/>
      <c r="E540"/>
      <c r="F540"/>
      <c r="G540"/>
      <c r="H540"/>
      <c r="I540"/>
      <c r="J540"/>
      <c r="K540"/>
      <c r="L540"/>
      <c r="M540"/>
      <c r="N540"/>
      <c r="O540"/>
      <c r="P540"/>
      <c r="R540" s="47"/>
      <c r="S540"/>
      <c r="T540"/>
      <c r="U540"/>
      <c r="V540"/>
      <c r="W540"/>
      <c r="X540"/>
      <c r="Y540"/>
      <c r="Z540"/>
      <c r="AA540" s="12"/>
      <c r="AB540" s="12"/>
      <c r="AC540" s="12"/>
      <c r="AD540" s="12"/>
      <c r="AE540"/>
      <c r="AF540"/>
      <c r="AG540"/>
      <c r="AH540"/>
      <c r="AI540"/>
      <c r="AJ540"/>
      <c r="AK540"/>
      <c r="AL540"/>
      <c r="AM540"/>
      <c r="AN540"/>
      <c r="AO540"/>
      <c r="AP540"/>
      <c r="AQ540"/>
      <c r="AR540"/>
      <c r="AS540"/>
      <c r="AT540"/>
      <c r="AU540"/>
      <c r="AV540"/>
      <c r="AW540"/>
      <c r="AX540"/>
      <c r="AY540"/>
      <c r="AZ540"/>
      <c r="BA540"/>
      <c r="BB540"/>
      <c r="BC540"/>
    </row>
    <row r="541" spans="1:55" s="8" customFormat="1">
      <c r="A541"/>
      <c r="B541"/>
      <c r="C541"/>
      <c r="D541"/>
      <c r="E541"/>
      <c r="F541"/>
      <c r="G541"/>
      <c r="H541"/>
      <c r="I541"/>
      <c r="J541"/>
      <c r="K541"/>
      <c r="L541"/>
      <c r="M541"/>
      <c r="N541"/>
      <c r="O541"/>
      <c r="P541"/>
      <c r="R541" s="47"/>
      <c r="S541"/>
      <c r="T541"/>
      <c r="U541"/>
      <c r="V541"/>
      <c r="W541"/>
      <c r="X541"/>
      <c r="Y541"/>
      <c r="Z541"/>
      <c r="AA541" s="12"/>
      <c r="AB541" s="12"/>
      <c r="AC541" s="12"/>
      <c r="AD541" s="12"/>
      <c r="AE541"/>
      <c r="AF541"/>
      <c r="AG541"/>
      <c r="AH541"/>
      <c r="AI541"/>
      <c r="AJ541"/>
      <c r="AK541"/>
      <c r="AL541"/>
      <c r="AM541"/>
      <c r="AN541"/>
      <c r="AO541"/>
      <c r="AP541"/>
      <c r="AQ541"/>
      <c r="AR541"/>
      <c r="AS541"/>
      <c r="AT541"/>
      <c r="AU541"/>
      <c r="AV541"/>
      <c r="AW541"/>
      <c r="AX541"/>
      <c r="AY541"/>
      <c r="AZ541"/>
      <c r="BA541"/>
      <c r="BB541"/>
      <c r="BC541"/>
    </row>
    <row r="542" spans="1:55" s="8" customFormat="1">
      <c r="A542"/>
      <c r="B542"/>
      <c r="C542"/>
      <c r="D542"/>
      <c r="E542"/>
      <c r="F542"/>
      <c r="G542"/>
      <c r="H542"/>
      <c r="I542"/>
      <c r="J542"/>
      <c r="K542"/>
      <c r="L542"/>
      <c r="M542"/>
      <c r="N542"/>
      <c r="O542"/>
      <c r="P542"/>
      <c r="R542" s="47"/>
      <c r="S542"/>
      <c r="T542"/>
      <c r="U542"/>
      <c r="V542"/>
      <c r="W542"/>
      <c r="X542"/>
      <c r="Y542"/>
      <c r="Z542"/>
      <c r="AA542" s="12"/>
      <c r="AB542" s="12"/>
      <c r="AC542" s="12"/>
      <c r="AD542" s="12"/>
      <c r="AE542"/>
      <c r="AF542"/>
      <c r="AG542"/>
      <c r="AH542"/>
      <c r="AI542"/>
      <c r="AJ542"/>
      <c r="AK542"/>
      <c r="AL542"/>
      <c r="AM542"/>
      <c r="AN542"/>
      <c r="AO542"/>
      <c r="AP542"/>
      <c r="AQ542"/>
      <c r="AR542"/>
      <c r="AS542"/>
      <c r="AT542"/>
      <c r="AU542"/>
      <c r="AV542"/>
      <c r="AW542"/>
      <c r="AX542"/>
      <c r="AY542"/>
      <c r="AZ542"/>
      <c r="BA542"/>
      <c r="BB542"/>
      <c r="BC542"/>
    </row>
    <row r="543" spans="1:55" s="8" customFormat="1">
      <c r="A543"/>
      <c r="B543"/>
      <c r="C543"/>
      <c r="D543"/>
      <c r="E543"/>
      <c r="F543"/>
      <c r="G543"/>
      <c r="H543"/>
      <c r="I543"/>
      <c r="J543"/>
      <c r="K543"/>
      <c r="L543"/>
      <c r="M543"/>
      <c r="N543"/>
      <c r="O543"/>
      <c r="P543"/>
      <c r="R543" s="47"/>
      <c r="S543"/>
      <c r="T543"/>
      <c r="U543"/>
      <c r="V543"/>
      <c r="W543"/>
      <c r="X543"/>
      <c r="Y543"/>
      <c r="Z543"/>
      <c r="AA543" s="12"/>
      <c r="AB543" s="12"/>
      <c r="AC543" s="12"/>
      <c r="AD543" s="12"/>
      <c r="AE543"/>
      <c r="AF543"/>
      <c r="AG543"/>
      <c r="AH543"/>
      <c r="AI543"/>
      <c r="AJ543"/>
      <c r="AK543"/>
      <c r="AL543"/>
      <c r="AM543"/>
      <c r="AN543"/>
      <c r="AO543"/>
      <c r="AP543"/>
      <c r="AQ543"/>
      <c r="AR543"/>
      <c r="AS543"/>
      <c r="AT543"/>
      <c r="AU543"/>
      <c r="AV543"/>
      <c r="AW543"/>
      <c r="AX543"/>
      <c r="AY543"/>
      <c r="AZ543"/>
      <c r="BA543"/>
      <c r="BB543"/>
      <c r="BC543"/>
    </row>
    <row r="544" spans="1:55" s="8" customFormat="1">
      <c r="A544"/>
      <c r="B544"/>
      <c r="C544"/>
      <c r="D544"/>
      <c r="E544"/>
      <c r="F544"/>
      <c r="G544"/>
      <c r="H544"/>
      <c r="I544"/>
      <c r="J544"/>
      <c r="K544"/>
      <c r="L544"/>
      <c r="M544"/>
      <c r="N544"/>
      <c r="O544"/>
      <c r="P544"/>
      <c r="R544" s="47"/>
      <c r="S544"/>
      <c r="T544"/>
      <c r="U544"/>
      <c r="V544"/>
      <c r="W544"/>
      <c r="X544"/>
      <c r="Y544"/>
      <c r="Z544"/>
      <c r="AA544" s="12"/>
      <c r="AB544" s="12"/>
      <c r="AC544" s="12"/>
      <c r="AD544" s="12"/>
      <c r="AE544"/>
      <c r="AF544"/>
      <c r="AG544"/>
      <c r="AH544"/>
      <c r="AI544"/>
      <c r="AJ544"/>
      <c r="AK544"/>
      <c r="AL544"/>
      <c r="AM544"/>
      <c r="AN544"/>
      <c r="AO544"/>
      <c r="AP544"/>
      <c r="AQ544"/>
      <c r="AR544"/>
      <c r="AS544"/>
      <c r="AT544"/>
      <c r="AU544"/>
      <c r="AV544"/>
      <c r="AW544"/>
      <c r="AX544"/>
      <c r="AY544"/>
      <c r="AZ544"/>
      <c r="BA544"/>
      <c r="BB544"/>
      <c r="BC544"/>
    </row>
    <row r="545" spans="1:55" s="8" customFormat="1">
      <c r="A545"/>
      <c r="B545"/>
      <c r="C545"/>
      <c r="D545"/>
      <c r="E545"/>
      <c r="F545"/>
      <c r="G545"/>
      <c r="H545"/>
      <c r="I545"/>
      <c r="J545"/>
      <c r="K545"/>
      <c r="L545"/>
      <c r="M545"/>
      <c r="N545"/>
      <c r="O545"/>
      <c r="P545"/>
      <c r="R545" s="47"/>
      <c r="S545"/>
      <c r="T545"/>
      <c r="U545"/>
      <c r="V545"/>
      <c r="W545"/>
      <c r="X545"/>
      <c r="Y545"/>
      <c r="Z545"/>
      <c r="AA545" s="12"/>
      <c r="AB545" s="12"/>
      <c r="AC545" s="12"/>
      <c r="AD545" s="12"/>
      <c r="AE545"/>
      <c r="AF545"/>
      <c r="AG545"/>
      <c r="AH545"/>
      <c r="AI545"/>
      <c r="AJ545"/>
      <c r="AK545"/>
      <c r="AL545"/>
      <c r="AM545"/>
      <c r="AN545"/>
      <c r="AO545"/>
      <c r="AP545"/>
      <c r="AQ545"/>
      <c r="AR545"/>
      <c r="AS545"/>
      <c r="AT545"/>
      <c r="AU545"/>
      <c r="AV545"/>
      <c r="AW545"/>
      <c r="AX545"/>
      <c r="AY545"/>
      <c r="AZ545"/>
      <c r="BA545"/>
      <c r="BB545"/>
      <c r="BC545"/>
    </row>
    <row r="546" spans="1:55" s="8" customFormat="1">
      <c r="A546"/>
      <c r="B546"/>
      <c r="C546"/>
      <c r="D546"/>
      <c r="E546"/>
      <c r="F546"/>
      <c r="G546"/>
      <c r="H546"/>
      <c r="I546"/>
      <c r="J546"/>
      <c r="K546"/>
      <c r="L546"/>
      <c r="M546"/>
      <c r="N546"/>
      <c r="O546"/>
      <c r="P546"/>
      <c r="R546" s="47"/>
      <c r="S546"/>
      <c r="T546"/>
      <c r="U546"/>
      <c r="V546"/>
      <c r="W546"/>
      <c r="X546"/>
      <c r="Y546"/>
      <c r="Z546"/>
      <c r="AA546" s="12"/>
      <c r="AB546" s="12"/>
      <c r="AC546" s="12"/>
      <c r="AD546" s="12"/>
      <c r="AE546"/>
      <c r="AF546"/>
      <c r="AG546"/>
      <c r="AH546"/>
      <c r="AI546"/>
      <c r="AJ546"/>
      <c r="AK546"/>
      <c r="AL546"/>
      <c r="AM546"/>
      <c r="AN546"/>
      <c r="AO546"/>
      <c r="AP546"/>
      <c r="AQ546"/>
      <c r="AR546"/>
      <c r="AS546"/>
      <c r="AT546"/>
      <c r="AU546"/>
      <c r="AV546"/>
      <c r="AW546"/>
      <c r="AX546"/>
      <c r="AY546"/>
      <c r="AZ546"/>
      <c r="BA546"/>
      <c r="BB546"/>
      <c r="BC546"/>
    </row>
    <row r="547" spans="1:55" s="8" customFormat="1">
      <c r="A547"/>
      <c r="B547"/>
      <c r="C547"/>
      <c r="D547"/>
      <c r="E547"/>
      <c r="F547"/>
      <c r="G547"/>
      <c r="H547"/>
      <c r="I547"/>
      <c r="J547"/>
      <c r="K547"/>
      <c r="L547"/>
      <c r="M547"/>
      <c r="N547"/>
      <c r="O547"/>
      <c r="P547"/>
      <c r="R547" s="47"/>
      <c r="S547"/>
      <c r="T547"/>
      <c r="U547"/>
      <c r="V547"/>
      <c r="W547"/>
      <c r="X547"/>
      <c r="Y547"/>
      <c r="Z547"/>
      <c r="AA547" s="12"/>
      <c r="AB547" s="12"/>
      <c r="AC547" s="12"/>
      <c r="AD547" s="12"/>
      <c r="AE547"/>
      <c r="AF547"/>
      <c r="AG547"/>
      <c r="AH547"/>
      <c r="AI547"/>
      <c r="AJ547"/>
      <c r="AK547"/>
      <c r="AL547"/>
      <c r="AM547"/>
      <c r="AN547"/>
      <c r="AO547"/>
      <c r="AP547"/>
      <c r="AQ547"/>
      <c r="AR547"/>
      <c r="AS547"/>
      <c r="AT547"/>
      <c r="AU547"/>
      <c r="AV547"/>
      <c r="AW547"/>
      <c r="AX547"/>
      <c r="AY547"/>
      <c r="AZ547"/>
      <c r="BA547"/>
      <c r="BB547"/>
      <c r="BC547"/>
    </row>
    <row r="548" spans="1:55" s="8" customFormat="1">
      <c r="A548"/>
      <c r="B548"/>
      <c r="C548"/>
      <c r="D548"/>
      <c r="E548"/>
      <c r="F548"/>
      <c r="G548"/>
      <c r="H548"/>
      <c r="I548"/>
      <c r="J548"/>
      <c r="K548"/>
      <c r="L548"/>
      <c r="M548"/>
      <c r="N548"/>
      <c r="O548"/>
      <c r="P548"/>
      <c r="R548" s="47"/>
      <c r="S548"/>
      <c r="T548"/>
      <c r="U548"/>
      <c r="V548"/>
      <c r="W548"/>
      <c r="X548"/>
      <c r="Y548"/>
      <c r="Z548"/>
      <c r="AA548" s="12"/>
      <c r="AB548" s="12"/>
      <c r="AC548" s="12"/>
      <c r="AD548" s="12"/>
      <c r="AE548"/>
      <c r="AF548"/>
      <c r="AG548"/>
      <c r="AH548"/>
      <c r="AI548"/>
      <c r="AJ548"/>
      <c r="AK548"/>
      <c r="AL548"/>
      <c r="AM548"/>
      <c r="AN548"/>
      <c r="AO548"/>
      <c r="AP548"/>
      <c r="AQ548"/>
      <c r="AR548"/>
      <c r="AS548"/>
      <c r="AT548"/>
      <c r="AU548"/>
      <c r="AV548"/>
      <c r="AW548"/>
      <c r="AX548"/>
      <c r="AY548"/>
      <c r="AZ548"/>
      <c r="BA548"/>
      <c r="BB548"/>
      <c r="BC548"/>
    </row>
    <row r="549" spans="1:55" s="8" customFormat="1">
      <c r="A549"/>
      <c r="B549"/>
      <c r="C549"/>
      <c r="D549"/>
      <c r="E549"/>
      <c r="F549"/>
      <c r="G549"/>
      <c r="H549"/>
      <c r="I549"/>
      <c r="J549"/>
      <c r="K549"/>
      <c r="L549"/>
      <c r="M549"/>
      <c r="N549"/>
      <c r="O549"/>
      <c r="P549"/>
      <c r="R549" s="47"/>
      <c r="S549"/>
      <c r="T549"/>
      <c r="U549"/>
      <c r="V549"/>
      <c r="W549"/>
      <c r="X549"/>
      <c r="Y549"/>
      <c r="Z549"/>
      <c r="AA549" s="12"/>
      <c r="AB549" s="12"/>
      <c r="AC549" s="12"/>
      <c r="AD549" s="12"/>
      <c r="AE549"/>
      <c r="AF549"/>
      <c r="AG549"/>
      <c r="AH549"/>
      <c r="AI549"/>
      <c r="AJ549"/>
      <c r="AK549"/>
      <c r="AL549"/>
      <c r="AM549"/>
      <c r="AN549"/>
      <c r="AO549"/>
      <c r="AP549"/>
      <c r="AQ549"/>
      <c r="AR549"/>
      <c r="AS549"/>
      <c r="AT549"/>
      <c r="AU549"/>
      <c r="AV549"/>
      <c r="AW549"/>
      <c r="AX549"/>
      <c r="AY549"/>
      <c r="AZ549"/>
      <c r="BA549"/>
      <c r="BB549"/>
      <c r="BC549"/>
    </row>
    <row r="550" spans="1:55" s="8" customFormat="1">
      <c r="A550"/>
      <c r="B550"/>
      <c r="C550"/>
      <c r="D550"/>
      <c r="E550"/>
      <c r="F550"/>
      <c r="G550"/>
      <c r="H550"/>
      <c r="I550"/>
      <c r="J550"/>
      <c r="K550"/>
      <c r="L550"/>
      <c r="M550"/>
      <c r="N550"/>
      <c r="O550"/>
      <c r="P550"/>
      <c r="R550" s="47"/>
      <c r="S550"/>
      <c r="T550"/>
      <c r="U550"/>
      <c r="V550"/>
      <c r="W550"/>
      <c r="X550"/>
      <c r="Y550"/>
      <c r="Z550"/>
      <c r="AA550" s="12"/>
      <c r="AB550" s="12"/>
      <c r="AC550" s="12"/>
      <c r="AD550" s="12"/>
      <c r="AE550"/>
      <c r="AF550"/>
      <c r="AG550"/>
      <c r="AH550"/>
      <c r="AI550"/>
      <c r="AJ550"/>
      <c r="AK550"/>
      <c r="AL550"/>
      <c r="AM550"/>
      <c r="AN550"/>
      <c r="AO550"/>
      <c r="AP550"/>
      <c r="AQ550"/>
      <c r="AR550"/>
      <c r="AS550"/>
      <c r="AT550"/>
      <c r="AU550"/>
      <c r="AV550"/>
      <c r="AW550"/>
      <c r="AX550"/>
      <c r="AY550"/>
      <c r="AZ550"/>
      <c r="BA550"/>
      <c r="BB550"/>
      <c r="BC550"/>
    </row>
    <row r="551" spans="1:55" s="8" customFormat="1">
      <c r="A551"/>
      <c r="B551"/>
      <c r="C551"/>
      <c r="D551"/>
      <c r="E551"/>
      <c r="F551"/>
      <c r="G551"/>
      <c r="H551"/>
      <c r="I551"/>
      <c r="J551"/>
      <c r="K551"/>
      <c r="L551"/>
      <c r="M551"/>
      <c r="N551"/>
      <c r="O551"/>
      <c r="P551"/>
      <c r="R551" s="47"/>
      <c r="S551"/>
      <c r="T551"/>
      <c r="U551"/>
      <c r="V551"/>
      <c r="W551"/>
      <c r="X551"/>
      <c r="Y551"/>
      <c r="Z551"/>
      <c r="AA551" s="12"/>
      <c r="AB551" s="12"/>
      <c r="AC551" s="12"/>
      <c r="AD551" s="12"/>
      <c r="AE551"/>
      <c r="AF551"/>
      <c r="AG551"/>
      <c r="AH551"/>
      <c r="AI551"/>
      <c r="AJ551"/>
      <c r="AK551"/>
      <c r="AL551"/>
      <c r="AM551"/>
      <c r="AN551"/>
      <c r="AO551"/>
      <c r="AP551"/>
      <c r="AQ551"/>
      <c r="AR551"/>
      <c r="AS551"/>
      <c r="AT551"/>
      <c r="AU551"/>
      <c r="AV551"/>
      <c r="AW551"/>
      <c r="AX551"/>
      <c r="AY551"/>
      <c r="AZ551"/>
      <c r="BA551"/>
      <c r="BB551"/>
      <c r="BC551"/>
    </row>
    <row r="552" spans="1:55" s="8" customFormat="1">
      <c r="A552"/>
      <c r="B552"/>
      <c r="C552"/>
      <c r="D552"/>
      <c r="E552"/>
      <c r="F552"/>
      <c r="G552"/>
      <c r="H552"/>
      <c r="I552"/>
      <c r="J552"/>
      <c r="K552"/>
      <c r="L552"/>
      <c r="M552"/>
      <c r="N552"/>
      <c r="O552"/>
      <c r="P552"/>
      <c r="R552" s="47"/>
      <c r="S552"/>
      <c r="T552"/>
      <c r="U552"/>
      <c r="V552"/>
      <c r="W552"/>
      <c r="X552"/>
      <c r="Y552"/>
      <c r="Z552"/>
      <c r="AA552" s="12"/>
      <c r="AB552" s="12"/>
      <c r="AC552" s="12"/>
      <c r="AD552" s="12"/>
      <c r="AE552"/>
      <c r="AF552"/>
      <c r="AG552"/>
      <c r="AH552"/>
      <c r="AI552"/>
      <c r="AJ552"/>
      <c r="AK552"/>
      <c r="AL552"/>
      <c r="AM552"/>
      <c r="AN552"/>
      <c r="AO552"/>
      <c r="AP552"/>
      <c r="AQ552"/>
      <c r="AR552"/>
      <c r="AS552"/>
      <c r="AT552"/>
      <c r="AU552"/>
      <c r="AV552"/>
      <c r="AW552"/>
      <c r="AX552"/>
      <c r="AY552"/>
      <c r="AZ552"/>
      <c r="BA552"/>
      <c r="BB552"/>
      <c r="BC552"/>
    </row>
    <row r="553" spans="1:55" s="8" customFormat="1">
      <c r="A553"/>
      <c r="B553"/>
      <c r="C553"/>
      <c r="D553"/>
      <c r="E553"/>
      <c r="F553"/>
      <c r="G553"/>
      <c r="H553"/>
      <c r="I553"/>
      <c r="J553"/>
      <c r="K553"/>
      <c r="L553"/>
      <c r="M553"/>
      <c r="N553"/>
      <c r="O553"/>
      <c r="P553"/>
      <c r="R553" s="47"/>
      <c r="S553"/>
      <c r="T553"/>
      <c r="U553"/>
      <c r="V553"/>
      <c r="W553"/>
      <c r="X553"/>
      <c r="Y553"/>
      <c r="Z553"/>
      <c r="AA553" s="12"/>
      <c r="AB553" s="12"/>
      <c r="AC553" s="12"/>
      <c r="AD553" s="12"/>
      <c r="AE553"/>
      <c r="AF553"/>
      <c r="AG553"/>
      <c r="AH553"/>
      <c r="AI553"/>
      <c r="AJ553"/>
      <c r="AK553"/>
      <c r="AL553"/>
      <c r="AM553"/>
      <c r="AN553"/>
      <c r="AO553"/>
      <c r="AP553"/>
      <c r="AQ553"/>
      <c r="AR553"/>
      <c r="AS553"/>
      <c r="AT553"/>
      <c r="AU553"/>
      <c r="AV553"/>
      <c r="AW553"/>
      <c r="AX553"/>
      <c r="AY553"/>
      <c r="AZ553"/>
      <c r="BA553"/>
      <c r="BB553"/>
      <c r="BC553"/>
    </row>
    <row r="554" spans="1:55" s="8" customFormat="1">
      <c r="A554"/>
      <c r="B554"/>
      <c r="C554"/>
      <c r="D554"/>
      <c r="E554"/>
      <c r="F554"/>
      <c r="G554"/>
      <c r="H554"/>
      <c r="I554"/>
      <c r="J554"/>
      <c r="K554"/>
      <c r="L554"/>
      <c r="M554"/>
      <c r="N554"/>
      <c r="O554"/>
      <c r="P554"/>
      <c r="R554" s="47"/>
      <c r="S554"/>
      <c r="T554"/>
      <c r="U554"/>
      <c r="V554"/>
      <c r="W554"/>
      <c r="X554"/>
      <c r="Y554"/>
      <c r="Z554"/>
      <c r="AA554" s="12"/>
      <c r="AB554" s="12"/>
      <c r="AC554" s="12"/>
      <c r="AD554" s="12"/>
      <c r="AE554"/>
      <c r="AF554"/>
      <c r="AG554"/>
      <c r="AH554"/>
      <c r="AI554"/>
      <c r="AJ554"/>
      <c r="AK554"/>
      <c r="AL554"/>
      <c r="AM554"/>
      <c r="AN554"/>
      <c r="AO554"/>
      <c r="AP554"/>
      <c r="AQ554"/>
      <c r="AR554"/>
      <c r="AS554"/>
      <c r="AT554"/>
      <c r="AU554"/>
      <c r="AV554"/>
      <c r="AW554"/>
      <c r="AX554"/>
      <c r="AY554"/>
      <c r="AZ554"/>
      <c r="BA554"/>
      <c r="BB554"/>
      <c r="BC554"/>
    </row>
    <row r="555" spans="1:55" s="8" customFormat="1">
      <c r="A555"/>
      <c r="B555"/>
      <c r="C555"/>
      <c r="D555"/>
      <c r="E555"/>
      <c r="F555"/>
      <c r="G555"/>
      <c r="H555"/>
      <c r="I555"/>
      <c r="J555"/>
      <c r="K555"/>
      <c r="L555"/>
      <c r="M555"/>
      <c r="N555"/>
      <c r="O555"/>
      <c r="P555"/>
      <c r="R555" s="47"/>
      <c r="S555"/>
      <c r="T555"/>
      <c r="U555"/>
      <c r="V555"/>
      <c r="W555"/>
      <c r="X555"/>
      <c r="Y555"/>
      <c r="Z555"/>
      <c r="AA555" s="12"/>
      <c r="AB555" s="12"/>
      <c r="AC555" s="12"/>
      <c r="AD555" s="12"/>
      <c r="AE555"/>
      <c r="AF555"/>
      <c r="AG555"/>
      <c r="AH555"/>
      <c r="AI555"/>
      <c r="AJ555"/>
      <c r="AK555"/>
      <c r="AL555"/>
      <c r="AM555"/>
      <c r="AN555"/>
      <c r="AO555"/>
      <c r="AP555"/>
      <c r="AQ555"/>
      <c r="AR555"/>
      <c r="AS555"/>
      <c r="AT555"/>
      <c r="AU555"/>
      <c r="AV555"/>
      <c r="AW555"/>
      <c r="AX555"/>
      <c r="AY555"/>
      <c r="AZ555"/>
      <c r="BA555"/>
      <c r="BB555"/>
      <c r="BC555"/>
    </row>
    <row r="556" spans="1:55" s="8" customFormat="1">
      <c r="A556"/>
      <c r="B556"/>
      <c r="C556"/>
      <c r="D556"/>
      <c r="E556"/>
      <c r="F556"/>
      <c r="G556"/>
      <c r="H556"/>
      <c r="I556"/>
      <c r="J556"/>
      <c r="K556"/>
      <c r="L556"/>
      <c r="M556"/>
      <c r="N556"/>
      <c r="O556"/>
      <c r="P556"/>
      <c r="R556" s="47"/>
      <c r="S556"/>
      <c r="T556"/>
      <c r="U556"/>
      <c r="V556"/>
      <c r="W556"/>
      <c r="X556"/>
      <c r="Y556"/>
      <c r="Z556"/>
      <c r="AA556" s="12"/>
      <c r="AB556" s="12"/>
      <c r="AC556" s="12"/>
      <c r="AD556" s="12"/>
      <c r="AE556"/>
      <c r="AF556"/>
      <c r="AG556"/>
      <c r="AH556"/>
      <c r="AI556"/>
      <c r="AJ556"/>
      <c r="AK556"/>
      <c r="AL556"/>
      <c r="AM556"/>
      <c r="AN556"/>
      <c r="AO556"/>
      <c r="AP556"/>
      <c r="AQ556"/>
      <c r="AR556"/>
      <c r="AS556"/>
      <c r="AT556"/>
      <c r="AU556"/>
      <c r="AV556"/>
      <c r="AW556"/>
      <c r="AX556"/>
      <c r="AY556"/>
      <c r="AZ556"/>
      <c r="BA556"/>
      <c r="BB556"/>
      <c r="BC556"/>
    </row>
    <row r="557" spans="1:55" s="8" customFormat="1">
      <c r="A557"/>
      <c r="B557"/>
      <c r="C557"/>
      <c r="D557"/>
      <c r="E557"/>
      <c r="F557"/>
      <c r="G557"/>
      <c r="H557"/>
      <c r="I557"/>
      <c r="J557"/>
      <c r="K557"/>
      <c r="L557"/>
      <c r="M557"/>
      <c r="N557"/>
      <c r="O557"/>
      <c r="P557"/>
      <c r="R557" s="47"/>
      <c r="S557"/>
      <c r="T557"/>
      <c r="U557"/>
      <c r="V557"/>
      <c r="W557"/>
      <c r="X557"/>
      <c r="Y557"/>
      <c r="Z557"/>
      <c r="AA557" s="12"/>
      <c r="AB557" s="12"/>
      <c r="AC557" s="12"/>
      <c r="AD557" s="12"/>
      <c r="AE557"/>
      <c r="AF557"/>
      <c r="AG557"/>
      <c r="AH557"/>
      <c r="AI557"/>
      <c r="AJ557"/>
      <c r="AK557"/>
      <c r="AL557"/>
      <c r="AM557"/>
      <c r="AN557"/>
      <c r="AO557"/>
      <c r="AP557"/>
      <c r="AQ557"/>
      <c r="AR557"/>
      <c r="AS557"/>
      <c r="AT557"/>
      <c r="AU557"/>
      <c r="AV557"/>
      <c r="AW557"/>
      <c r="AX557"/>
      <c r="AY557"/>
      <c r="AZ557"/>
      <c r="BA557"/>
      <c r="BB557"/>
      <c r="BC557"/>
    </row>
    <row r="558" spans="1:55" s="8" customFormat="1">
      <c r="A558"/>
      <c r="B558"/>
      <c r="C558"/>
      <c r="D558"/>
      <c r="E558"/>
      <c r="F558"/>
      <c r="G558"/>
      <c r="H558"/>
      <c r="I558"/>
      <c r="J558"/>
      <c r="K558"/>
      <c r="L558"/>
      <c r="M558"/>
      <c r="N558"/>
      <c r="O558"/>
      <c r="P558"/>
      <c r="R558" s="47"/>
      <c r="S558"/>
      <c r="T558"/>
      <c r="U558"/>
      <c r="V558"/>
      <c r="W558"/>
      <c r="X558"/>
      <c r="Y558"/>
      <c r="Z558"/>
      <c r="AA558" s="12"/>
      <c r="AB558" s="12"/>
      <c r="AC558" s="12"/>
      <c r="AD558" s="12"/>
      <c r="AE558"/>
      <c r="AF558"/>
      <c r="AG558"/>
      <c r="AH558"/>
      <c r="AI558"/>
      <c r="AJ558"/>
      <c r="AK558"/>
      <c r="AL558"/>
      <c r="AM558"/>
      <c r="AN558"/>
      <c r="AO558"/>
      <c r="AP558"/>
      <c r="AQ558"/>
      <c r="AR558"/>
      <c r="AS558"/>
      <c r="AT558"/>
      <c r="AU558"/>
      <c r="AV558"/>
      <c r="AW558"/>
      <c r="AX558"/>
      <c r="AY558"/>
      <c r="AZ558"/>
      <c r="BA558"/>
      <c r="BB558"/>
      <c r="BC558"/>
    </row>
    <row r="559" spans="1:55" s="8" customFormat="1">
      <c r="A559"/>
      <c r="B559"/>
      <c r="C559"/>
      <c r="D559"/>
      <c r="E559"/>
      <c r="F559"/>
      <c r="G559"/>
      <c r="H559"/>
      <c r="I559"/>
      <c r="J559"/>
      <c r="K559"/>
      <c r="L559"/>
      <c r="M559"/>
      <c r="N559"/>
      <c r="O559"/>
      <c r="P559"/>
      <c r="R559" s="47"/>
      <c r="S559"/>
      <c r="T559"/>
      <c r="U559"/>
      <c r="V559"/>
      <c r="W559"/>
      <c r="X559"/>
      <c r="Y559"/>
      <c r="Z559"/>
      <c r="AA559" s="12"/>
      <c r="AB559" s="12"/>
      <c r="AC559" s="12"/>
      <c r="AD559" s="12"/>
      <c r="AE559"/>
      <c r="AF559"/>
      <c r="AG559"/>
      <c r="AH559"/>
      <c r="AI559"/>
      <c r="AJ559"/>
      <c r="AK559"/>
      <c r="AL559"/>
      <c r="AM559"/>
      <c r="AN559"/>
      <c r="AO559"/>
      <c r="AP559"/>
      <c r="AQ559"/>
      <c r="AR559"/>
      <c r="AS559"/>
      <c r="AT559"/>
      <c r="AU559"/>
      <c r="AV559"/>
      <c r="AW559"/>
      <c r="AX559"/>
      <c r="AY559"/>
      <c r="AZ559"/>
      <c r="BA559"/>
      <c r="BB559"/>
      <c r="BC559"/>
    </row>
    <row r="560" spans="1:55" s="8" customFormat="1">
      <c r="A560"/>
      <c r="B560"/>
      <c r="C560"/>
      <c r="D560"/>
      <c r="E560"/>
      <c r="F560"/>
      <c r="G560"/>
      <c r="H560"/>
      <c r="I560"/>
      <c r="J560"/>
      <c r="K560"/>
      <c r="L560"/>
      <c r="M560"/>
      <c r="N560"/>
      <c r="O560"/>
      <c r="P560"/>
      <c r="R560" s="47"/>
      <c r="S560"/>
      <c r="T560"/>
      <c r="U560"/>
      <c r="V560"/>
      <c r="W560"/>
      <c r="X560"/>
      <c r="Y560"/>
      <c r="Z560"/>
      <c r="AA560" s="12"/>
      <c r="AB560" s="12"/>
      <c r="AC560" s="12"/>
      <c r="AD560" s="12"/>
      <c r="AE560"/>
      <c r="AF560"/>
      <c r="AG560"/>
      <c r="AH560"/>
      <c r="AI560"/>
      <c r="AJ560"/>
      <c r="AK560"/>
      <c r="AL560"/>
      <c r="AM560"/>
      <c r="AN560"/>
      <c r="AO560"/>
      <c r="AP560"/>
      <c r="AQ560"/>
      <c r="AR560"/>
      <c r="AS560"/>
      <c r="AT560"/>
      <c r="AU560"/>
      <c r="AV560"/>
      <c r="AW560"/>
      <c r="AX560"/>
      <c r="AY560"/>
      <c r="AZ560"/>
      <c r="BA560"/>
      <c r="BB560"/>
      <c r="BC560"/>
    </row>
    <row r="561" spans="1:55" s="8" customFormat="1">
      <c r="A561"/>
      <c r="B561"/>
      <c r="C561"/>
      <c r="D561"/>
      <c r="E561"/>
      <c r="F561"/>
      <c r="G561"/>
      <c r="H561"/>
      <c r="I561"/>
      <c r="J561"/>
      <c r="K561"/>
      <c r="L561"/>
      <c r="M561"/>
      <c r="N561"/>
      <c r="O561"/>
      <c r="P561"/>
      <c r="R561" s="47"/>
      <c r="S561"/>
      <c r="T561"/>
      <c r="U561"/>
      <c r="V561"/>
      <c r="W561"/>
      <c r="X561"/>
      <c r="Y561"/>
      <c r="Z561"/>
      <c r="AA561" s="12"/>
      <c r="AB561" s="12"/>
      <c r="AC561" s="12"/>
      <c r="AD561" s="12"/>
      <c r="AE561"/>
      <c r="AF561"/>
      <c r="AG561"/>
      <c r="AH561"/>
      <c r="AI561"/>
      <c r="AJ561"/>
      <c r="AK561"/>
      <c r="AL561"/>
      <c r="AM561"/>
      <c r="AN561"/>
      <c r="AO561"/>
      <c r="AP561"/>
      <c r="AQ561"/>
      <c r="AR561"/>
      <c r="AS561"/>
      <c r="AT561"/>
      <c r="AU561"/>
      <c r="AV561"/>
      <c r="AW561"/>
      <c r="AX561"/>
      <c r="AY561"/>
      <c r="AZ561"/>
      <c r="BA561"/>
      <c r="BB561"/>
      <c r="BC561"/>
    </row>
    <row r="562" spans="1:55" s="8" customFormat="1">
      <c r="A562"/>
      <c r="B562"/>
      <c r="C562"/>
      <c r="D562"/>
      <c r="E562"/>
      <c r="F562"/>
      <c r="G562"/>
      <c r="H562"/>
      <c r="I562"/>
      <c r="J562"/>
      <c r="K562"/>
      <c r="L562"/>
      <c r="M562"/>
      <c r="N562"/>
      <c r="O562"/>
      <c r="P562"/>
      <c r="R562" s="47"/>
      <c r="S562"/>
      <c r="T562"/>
      <c r="U562"/>
      <c r="V562"/>
      <c r="W562"/>
      <c r="X562"/>
      <c r="Y562"/>
      <c r="Z562"/>
      <c r="AA562" s="12"/>
      <c r="AB562" s="12"/>
      <c r="AC562" s="12"/>
      <c r="AD562" s="12"/>
      <c r="AE562"/>
      <c r="AF562"/>
      <c r="AG562"/>
      <c r="AH562"/>
      <c r="AI562"/>
      <c r="AJ562"/>
      <c r="AK562"/>
      <c r="AL562"/>
      <c r="AM562"/>
      <c r="AN562"/>
      <c r="AO562"/>
      <c r="AP562"/>
      <c r="AQ562"/>
      <c r="AR562"/>
      <c r="AS562"/>
      <c r="AT562"/>
      <c r="AU562"/>
      <c r="AV562"/>
      <c r="AW562"/>
      <c r="AX562"/>
      <c r="AY562"/>
      <c r="AZ562"/>
      <c r="BA562"/>
      <c r="BB562"/>
      <c r="BC562"/>
    </row>
    <row r="563" spans="1:55" s="8" customFormat="1">
      <c r="A563"/>
      <c r="B563"/>
      <c r="C563"/>
      <c r="D563"/>
      <c r="E563"/>
      <c r="F563"/>
      <c r="G563"/>
      <c r="H563"/>
      <c r="I563"/>
      <c r="J563"/>
      <c r="K563"/>
      <c r="L563"/>
      <c r="M563"/>
      <c r="N563"/>
      <c r="O563"/>
      <c r="P563"/>
      <c r="R563" s="47"/>
      <c r="S563"/>
      <c r="T563"/>
      <c r="U563"/>
      <c r="V563"/>
      <c r="W563"/>
      <c r="X563"/>
      <c r="Y563"/>
      <c r="Z563"/>
      <c r="AA563" s="12"/>
      <c r="AB563" s="12"/>
      <c r="AC563" s="12"/>
      <c r="AD563" s="12"/>
      <c r="AE563"/>
      <c r="AF563"/>
      <c r="AG563"/>
      <c r="AH563"/>
      <c r="AI563"/>
      <c r="AJ563"/>
      <c r="AK563"/>
      <c r="AL563"/>
      <c r="AM563"/>
      <c r="AN563"/>
      <c r="AO563"/>
      <c r="AP563"/>
      <c r="AQ563"/>
      <c r="AR563"/>
      <c r="AS563"/>
      <c r="AT563"/>
      <c r="AU563"/>
      <c r="AV563"/>
      <c r="AW563"/>
      <c r="AX563"/>
      <c r="AY563"/>
      <c r="AZ563"/>
      <c r="BA563"/>
      <c r="BB563"/>
      <c r="BC563"/>
    </row>
    <row r="564" spans="1:55" s="8" customFormat="1">
      <c r="A564"/>
      <c r="B564"/>
      <c r="C564"/>
      <c r="D564"/>
      <c r="E564"/>
      <c r="F564"/>
      <c r="G564"/>
      <c r="H564"/>
      <c r="I564"/>
      <c r="J564"/>
      <c r="K564"/>
      <c r="L564"/>
      <c r="M564"/>
      <c r="N564"/>
      <c r="O564"/>
      <c r="P564"/>
      <c r="R564" s="47"/>
      <c r="S564"/>
      <c r="T564"/>
      <c r="U564"/>
      <c r="V564"/>
      <c r="W564"/>
      <c r="X564"/>
      <c r="Y564"/>
      <c r="Z564"/>
      <c r="AA564" s="12"/>
      <c r="AB564" s="12"/>
      <c r="AC564" s="12"/>
      <c r="AD564" s="12"/>
      <c r="AE564"/>
      <c r="AF564"/>
      <c r="AG564"/>
      <c r="AH564"/>
      <c r="AI564"/>
      <c r="AJ564"/>
      <c r="AK564"/>
      <c r="AL564"/>
      <c r="AM564"/>
      <c r="AN564"/>
      <c r="AO564"/>
      <c r="AP564"/>
      <c r="AQ564"/>
      <c r="AR564"/>
      <c r="AS564"/>
      <c r="AT564"/>
      <c r="AU564"/>
      <c r="AV564"/>
      <c r="AW564"/>
      <c r="AX564"/>
      <c r="AY564"/>
      <c r="AZ564"/>
      <c r="BA564"/>
      <c r="BB564"/>
      <c r="BC564"/>
    </row>
    <row r="565" spans="1:55" s="8" customFormat="1">
      <c r="A565"/>
      <c r="B565"/>
      <c r="C565"/>
      <c r="D565"/>
      <c r="E565"/>
      <c r="F565"/>
      <c r="G565"/>
      <c r="H565"/>
      <c r="I565"/>
      <c r="J565"/>
      <c r="K565"/>
      <c r="L565"/>
      <c r="M565"/>
      <c r="N565"/>
      <c r="O565"/>
      <c r="P565"/>
      <c r="R565" s="47"/>
      <c r="S565"/>
      <c r="T565"/>
      <c r="U565"/>
      <c r="V565"/>
      <c r="W565"/>
      <c r="X565"/>
      <c r="Y565"/>
      <c r="Z565"/>
      <c r="AA565" s="12"/>
      <c r="AB565" s="12"/>
      <c r="AC565" s="12"/>
      <c r="AD565" s="12"/>
      <c r="AE565"/>
      <c r="AF565"/>
      <c r="AG565"/>
      <c r="AH565"/>
      <c r="AI565"/>
      <c r="AJ565"/>
      <c r="AK565"/>
      <c r="AL565"/>
      <c r="AM565"/>
      <c r="AN565"/>
      <c r="AO565"/>
      <c r="AP565"/>
      <c r="AQ565"/>
      <c r="AR565"/>
      <c r="AS565"/>
      <c r="AT565"/>
      <c r="AU565"/>
      <c r="AV565"/>
      <c r="AW565"/>
      <c r="AX565"/>
      <c r="AY565"/>
      <c r="AZ565"/>
      <c r="BA565"/>
      <c r="BB565"/>
      <c r="BC565"/>
    </row>
    <row r="566" spans="1:55" s="8" customFormat="1">
      <c r="A566"/>
      <c r="B566"/>
      <c r="C566"/>
      <c r="D566"/>
      <c r="E566"/>
      <c r="F566"/>
      <c r="G566"/>
      <c r="H566"/>
      <c r="I566"/>
      <c r="J566"/>
      <c r="K566"/>
      <c r="L566"/>
      <c r="M566"/>
      <c r="N566"/>
      <c r="O566"/>
      <c r="P566"/>
      <c r="R566" s="47"/>
      <c r="S566"/>
      <c r="T566"/>
      <c r="U566"/>
      <c r="V566"/>
      <c r="W566"/>
      <c r="X566"/>
      <c r="Y566"/>
      <c r="Z566"/>
      <c r="AA566" s="12"/>
      <c r="AB566" s="12"/>
      <c r="AC566" s="12"/>
      <c r="AD566" s="12"/>
      <c r="AE566"/>
      <c r="AF566"/>
      <c r="AG566"/>
      <c r="AH566"/>
      <c r="AI566"/>
      <c r="AJ566"/>
      <c r="AK566"/>
      <c r="AL566"/>
      <c r="AM566"/>
      <c r="AN566"/>
      <c r="AO566"/>
      <c r="AP566"/>
      <c r="AQ566"/>
      <c r="AR566"/>
      <c r="AS566"/>
      <c r="AT566"/>
      <c r="AU566"/>
      <c r="AV566"/>
      <c r="AW566"/>
      <c r="AX566"/>
      <c r="AY566"/>
      <c r="AZ566"/>
      <c r="BA566"/>
      <c r="BB566"/>
      <c r="BC566"/>
    </row>
    <row r="567" spans="1:55" s="8" customFormat="1">
      <c r="A567"/>
      <c r="B567"/>
      <c r="C567"/>
      <c r="D567"/>
      <c r="E567"/>
      <c r="F567"/>
      <c r="G567"/>
      <c r="H567"/>
      <c r="I567"/>
      <c r="J567"/>
      <c r="K567"/>
      <c r="L567"/>
      <c r="M567"/>
      <c r="N567"/>
      <c r="O567"/>
      <c r="P567"/>
      <c r="R567" s="47"/>
      <c r="S567"/>
      <c r="T567"/>
      <c r="U567"/>
      <c r="V567"/>
      <c r="W567"/>
      <c r="X567"/>
      <c r="Y567"/>
      <c r="Z567"/>
      <c r="AA567" s="12"/>
      <c r="AB567" s="12"/>
      <c r="AC567" s="12"/>
      <c r="AD567" s="12"/>
      <c r="AE567"/>
      <c r="AF567"/>
      <c r="AG567"/>
      <c r="AH567"/>
      <c r="AI567"/>
      <c r="AJ567"/>
      <c r="AK567"/>
      <c r="AL567"/>
      <c r="AM567"/>
      <c r="AN567"/>
      <c r="AO567"/>
      <c r="AP567"/>
      <c r="AQ567"/>
      <c r="AR567"/>
      <c r="AS567"/>
      <c r="AT567"/>
      <c r="AU567"/>
      <c r="AV567"/>
      <c r="AW567"/>
      <c r="AX567"/>
      <c r="AY567"/>
      <c r="AZ567"/>
      <c r="BA567"/>
      <c r="BB567"/>
      <c r="BC567"/>
    </row>
    <row r="568" spans="1:55" s="8" customFormat="1">
      <c r="A568"/>
      <c r="B568"/>
      <c r="C568"/>
      <c r="D568"/>
      <c r="E568"/>
      <c r="F568"/>
      <c r="G568"/>
      <c r="H568"/>
      <c r="I568"/>
      <c r="J568"/>
      <c r="K568"/>
      <c r="L568"/>
      <c r="M568"/>
      <c r="N568"/>
      <c r="O568"/>
      <c r="P568"/>
      <c r="R568" s="47"/>
      <c r="S568"/>
      <c r="T568"/>
      <c r="U568"/>
      <c r="V568"/>
      <c r="W568"/>
      <c r="X568"/>
      <c r="Y568"/>
      <c r="Z568"/>
      <c r="AA568" s="12"/>
      <c r="AB568" s="12"/>
      <c r="AC568" s="12"/>
      <c r="AD568" s="12"/>
      <c r="AE568"/>
      <c r="AF568"/>
      <c r="AG568"/>
      <c r="AH568"/>
      <c r="AI568"/>
      <c r="AJ568"/>
      <c r="AK568"/>
      <c r="AL568"/>
      <c r="AM568"/>
      <c r="AN568"/>
      <c r="AO568"/>
      <c r="AP568"/>
      <c r="AQ568"/>
      <c r="AR568"/>
      <c r="AS568"/>
      <c r="AT568"/>
      <c r="AU568"/>
      <c r="AV568"/>
      <c r="AW568"/>
      <c r="AX568"/>
      <c r="AY568"/>
      <c r="AZ568"/>
      <c r="BA568"/>
      <c r="BB568"/>
      <c r="BC568"/>
    </row>
    <row r="569" spans="1:55" s="8" customFormat="1">
      <c r="A569"/>
      <c r="B569"/>
      <c r="C569"/>
      <c r="D569"/>
      <c r="E569"/>
      <c r="F569"/>
      <c r="G569"/>
      <c r="H569"/>
      <c r="I569"/>
      <c r="J569"/>
      <c r="K569"/>
      <c r="L569"/>
      <c r="M569"/>
      <c r="N569"/>
      <c r="O569"/>
      <c r="P569"/>
      <c r="R569" s="47"/>
      <c r="S569"/>
      <c r="T569"/>
      <c r="U569"/>
      <c r="V569"/>
      <c r="W569"/>
      <c r="X569"/>
      <c r="Y569"/>
      <c r="Z569"/>
      <c r="AA569" s="12"/>
      <c r="AB569" s="12"/>
      <c r="AC569" s="12"/>
      <c r="AD569" s="12"/>
      <c r="AE569"/>
      <c r="AF569"/>
      <c r="AG569"/>
      <c r="AH569"/>
      <c r="AI569"/>
      <c r="AJ569"/>
      <c r="AK569"/>
      <c r="AL569"/>
      <c r="AM569"/>
      <c r="AN569"/>
      <c r="AO569"/>
      <c r="AP569"/>
      <c r="AQ569"/>
      <c r="AR569"/>
      <c r="AS569"/>
      <c r="AT569"/>
      <c r="AU569"/>
      <c r="AV569"/>
      <c r="AW569"/>
      <c r="AX569"/>
      <c r="AY569"/>
      <c r="AZ569"/>
      <c r="BA569"/>
      <c r="BB569"/>
      <c r="BC569"/>
    </row>
    <row r="570" spans="1:55" s="8" customFormat="1">
      <c r="A570"/>
      <c r="B570"/>
      <c r="C570"/>
      <c r="D570"/>
      <c r="E570"/>
      <c r="F570"/>
      <c r="G570"/>
      <c r="H570"/>
      <c r="I570"/>
      <c r="J570"/>
      <c r="K570"/>
      <c r="L570"/>
      <c r="M570"/>
      <c r="N570"/>
      <c r="O570"/>
      <c r="P570"/>
      <c r="R570" s="47"/>
      <c r="S570"/>
      <c r="T570"/>
      <c r="U570"/>
      <c r="V570"/>
      <c r="W570"/>
      <c r="X570"/>
      <c r="Y570"/>
      <c r="Z570"/>
      <c r="AA570" s="12"/>
      <c r="AB570" s="12"/>
      <c r="AC570" s="12"/>
      <c r="AD570" s="12"/>
      <c r="AE570"/>
      <c r="AF570"/>
      <c r="AG570"/>
      <c r="AH570"/>
      <c r="AI570"/>
      <c r="AJ570"/>
      <c r="AK570"/>
      <c r="AL570"/>
      <c r="AM570"/>
      <c r="AN570"/>
      <c r="AO570"/>
      <c r="AP570"/>
      <c r="AQ570"/>
      <c r="AR570"/>
      <c r="AS570"/>
      <c r="AT570"/>
      <c r="AU570"/>
      <c r="AV570"/>
      <c r="AW570"/>
      <c r="AX570"/>
      <c r="AY570"/>
      <c r="AZ570"/>
      <c r="BA570"/>
      <c r="BB570"/>
      <c r="BC570"/>
    </row>
    <row r="571" spans="1:55" s="8" customFormat="1">
      <c r="A571"/>
      <c r="B571"/>
      <c r="C571"/>
      <c r="D571"/>
      <c r="E571"/>
      <c r="F571"/>
      <c r="G571"/>
      <c r="H571"/>
      <c r="I571"/>
      <c r="J571"/>
      <c r="K571"/>
      <c r="L571"/>
      <c r="M571"/>
      <c r="N571"/>
      <c r="O571"/>
      <c r="P571"/>
      <c r="R571" s="47"/>
      <c r="S571"/>
      <c r="T571"/>
      <c r="U571"/>
      <c r="V571"/>
      <c r="W571"/>
      <c r="X571"/>
      <c r="Y571"/>
      <c r="Z571"/>
      <c r="AA571" s="12"/>
      <c r="AB571" s="12"/>
      <c r="AC571" s="12"/>
      <c r="AD571" s="12"/>
      <c r="AE571"/>
      <c r="AF571"/>
      <c r="AG571"/>
      <c r="AH571"/>
      <c r="AI571"/>
      <c r="AJ571"/>
      <c r="AK571"/>
      <c r="AL571"/>
      <c r="AM571"/>
      <c r="AN571"/>
      <c r="AO571"/>
      <c r="AP571"/>
      <c r="AQ571"/>
      <c r="AR571"/>
      <c r="AS571"/>
      <c r="AT571"/>
      <c r="AU571"/>
      <c r="AV571"/>
      <c r="AW571"/>
      <c r="AX571"/>
      <c r="AY571"/>
      <c r="AZ571"/>
      <c r="BA571"/>
      <c r="BB571"/>
      <c r="BC571"/>
    </row>
    <row r="572" spans="1:55" s="8" customFormat="1">
      <c r="A572"/>
      <c r="B572"/>
      <c r="C572"/>
      <c r="D572"/>
      <c r="E572"/>
      <c r="F572"/>
      <c r="G572"/>
      <c r="H572"/>
      <c r="I572"/>
      <c r="J572"/>
      <c r="K572"/>
      <c r="L572"/>
      <c r="M572"/>
      <c r="N572"/>
      <c r="O572"/>
      <c r="P572"/>
      <c r="R572" s="47"/>
      <c r="S572"/>
      <c r="T572"/>
      <c r="U572"/>
      <c r="V572"/>
      <c r="W572"/>
      <c r="X572"/>
      <c r="Y572"/>
      <c r="Z572"/>
      <c r="AA572" s="12"/>
      <c r="AB572" s="12"/>
      <c r="AC572" s="12"/>
      <c r="AD572" s="12"/>
      <c r="AE572"/>
      <c r="AF572"/>
      <c r="AG572"/>
      <c r="AH572"/>
      <c r="AI572"/>
      <c r="AJ572"/>
      <c r="AK572"/>
      <c r="AL572"/>
      <c r="AM572"/>
      <c r="AN572"/>
      <c r="AO572"/>
      <c r="AP572"/>
      <c r="AQ572"/>
      <c r="AR572"/>
      <c r="AS572"/>
      <c r="AT572"/>
      <c r="AU572"/>
      <c r="AV572"/>
      <c r="AW572"/>
      <c r="AX572"/>
      <c r="AY572"/>
      <c r="AZ572"/>
      <c r="BA572"/>
      <c r="BB572"/>
      <c r="BC572"/>
    </row>
    <row r="573" spans="1:55" s="8" customFormat="1">
      <c r="A573"/>
      <c r="B573"/>
      <c r="C573"/>
      <c r="D573"/>
      <c r="E573"/>
      <c r="F573"/>
      <c r="G573"/>
      <c r="H573"/>
      <c r="I573"/>
      <c r="J573"/>
      <c r="K573"/>
      <c r="L573"/>
      <c r="M573"/>
      <c r="N573"/>
      <c r="O573"/>
      <c r="P573"/>
      <c r="R573" s="47"/>
      <c r="S573"/>
      <c r="T573"/>
      <c r="U573"/>
      <c r="V573"/>
      <c r="W573"/>
      <c r="X573"/>
      <c r="Y573"/>
      <c r="Z573"/>
      <c r="AA573" s="12"/>
      <c r="AB573" s="12"/>
      <c r="AC573" s="12"/>
      <c r="AD573" s="12"/>
      <c r="AE573"/>
      <c r="AF573"/>
      <c r="AG573"/>
      <c r="AH573"/>
      <c r="AI573"/>
      <c r="AJ573"/>
      <c r="AK573"/>
      <c r="AL573"/>
      <c r="AM573"/>
      <c r="AN573"/>
      <c r="AO573"/>
      <c r="AP573"/>
      <c r="AQ573"/>
      <c r="AR573"/>
      <c r="AS573"/>
      <c r="AT573"/>
      <c r="AU573"/>
      <c r="AV573"/>
      <c r="AW573"/>
      <c r="AX573"/>
      <c r="AY573"/>
      <c r="AZ573"/>
      <c r="BA573"/>
      <c r="BB573"/>
      <c r="BC573"/>
    </row>
    <row r="574" spans="1:55" s="8" customFormat="1">
      <c r="A574"/>
      <c r="B574"/>
      <c r="C574"/>
      <c r="D574"/>
      <c r="E574"/>
      <c r="F574"/>
      <c r="G574"/>
      <c r="H574"/>
      <c r="I574"/>
      <c r="J574"/>
      <c r="K574"/>
      <c r="L574"/>
      <c r="M574"/>
      <c r="N574"/>
      <c r="O574"/>
      <c r="P574"/>
      <c r="R574" s="47"/>
      <c r="S574"/>
      <c r="T574"/>
      <c r="U574"/>
      <c r="V574"/>
      <c r="W574"/>
      <c r="X574"/>
      <c r="Y574"/>
      <c r="Z574"/>
      <c r="AA574" s="12"/>
      <c r="AB574" s="12"/>
      <c r="AC574" s="12"/>
      <c r="AD574" s="12"/>
      <c r="AE574"/>
      <c r="AF574"/>
      <c r="AG574"/>
      <c r="AH574"/>
      <c r="AI574"/>
      <c r="AJ574"/>
      <c r="AK574"/>
      <c r="AL574"/>
      <c r="AM574"/>
      <c r="AN574"/>
      <c r="AO574"/>
      <c r="AP574"/>
      <c r="AQ574"/>
      <c r="AR574"/>
      <c r="AS574"/>
      <c r="AT574"/>
      <c r="AU574"/>
      <c r="AV574"/>
      <c r="AW574"/>
      <c r="AX574"/>
      <c r="AY574"/>
      <c r="AZ574"/>
      <c r="BA574"/>
      <c r="BB574"/>
      <c r="BC574"/>
    </row>
    <row r="575" spans="1:55" s="8" customFormat="1">
      <c r="A575"/>
      <c r="B575"/>
      <c r="C575"/>
      <c r="D575"/>
      <c r="E575"/>
      <c r="F575"/>
      <c r="G575"/>
      <c r="H575"/>
      <c r="I575"/>
      <c r="J575"/>
      <c r="K575"/>
      <c r="L575"/>
      <c r="M575"/>
      <c r="N575"/>
      <c r="O575"/>
      <c r="P575"/>
      <c r="R575" s="47"/>
      <c r="S575"/>
      <c r="T575"/>
      <c r="U575"/>
      <c r="V575"/>
      <c r="W575"/>
      <c r="X575"/>
      <c r="Y575"/>
      <c r="Z575"/>
      <c r="AA575" s="12"/>
      <c r="AB575" s="12"/>
      <c r="AC575" s="12"/>
      <c r="AD575" s="12"/>
      <c r="AE575"/>
      <c r="AF575"/>
      <c r="AG575"/>
      <c r="AH575"/>
      <c r="AI575"/>
      <c r="AJ575"/>
      <c r="AK575"/>
      <c r="AL575"/>
      <c r="AM575"/>
      <c r="AN575"/>
      <c r="AO575"/>
      <c r="AP575"/>
      <c r="AQ575"/>
      <c r="AR575"/>
      <c r="AS575"/>
      <c r="AT575"/>
      <c r="AU575"/>
      <c r="AV575"/>
      <c r="AW575"/>
      <c r="AX575"/>
      <c r="AY575"/>
      <c r="AZ575"/>
      <c r="BA575"/>
      <c r="BB575"/>
      <c r="BC575"/>
    </row>
    <row r="576" spans="1:55" s="8" customFormat="1">
      <c r="A576"/>
      <c r="B576"/>
      <c r="C576"/>
      <c r="D576"/>
      <c r="E576"/>
      <c r="F576"/>
      <c r="G576"/>
      <c r="H576"/>
      <c r="I576"/>
      <c r="J576"/>
      <c r="K576"/>
      <c r="L576"/>
      <c r="M576"/>
      <c r="N576"/>
      <c r="O576"/>
      <c r="P576"/>
      <c r="R576" s="47"/>
      <c r="S576"/>
      <c r="T576"/>
      <c r="U576"/>
      <c r="V576"/>
      <c r="W576"/>
      <c r="X576"/>
      <c r="Y576"/>
      <c r="Z576"/>
      <c r="AA576" s="12"/>
      <c r="AB576" s="12"/>
      <c r="AC576" s="12"/>
      <c r="AD576" s="12"/>
      <c r="AE576"/>
      <c r="AF576"/>
      <c r="AG576"/>
      <c r="AH576"/>
      <c r="AI576"/>
      <c r="AJ576"/>
      <c r="AK576"/>
      <c r="AL576"/>
      <c r="AM576"/>
      <c r="AN576"/>
      <c r="AO576"/>
      <c r="AP576"/>
      <c r="AQ576"/>
      <c r="AR576"/>
      <c r="AS576"/>
      <c r="AT576"/>
      <c r="AU576"/>
      <c r="AV576"/>
      <c r="AW576"/>
      <c r="AX576"/>
      <c r="AY576"/>
      <c r="AZ576"/>
      <c r="BA576"/>
      <c r="BB576"/>
      <c r="BC576"/>
    </row>
    <row r="577" spans="1:55" s="8" customFormat="1">
      <c r="A577"/>
      <c r="B577"/>
      <c r="C577"/>
      <c r="D577"/>
      <c r="E577"/>
      <c r="F577"/>
      <c r="G577"/>
      <c r="H577"/>
      <c r="I577"/>
      <c r="J577"/>
      <c r="K577"/>
      <c r="L577"/>
      <c r="M577"/>
      <c r="N577"/>
      <c r="O577"/>
      <c r="P577"/>
      <c r="R577" s="47"/>
      <c r="S577"/>
      <c r="T577"/>
      <c r="U577"/>
      <c r="V577"/>
      <c r="W577"/>
      <c r="X577"/>
      <c r="Y577"/>
      <c r="Z577"/>
      <c r="AA577" s="12"/>
      <c r="AB577" s="12"/>
      <c r="AC577" s="12"/>
      <c r="AD577" s="12"/>
      <c r="AE577"/>
      <c r="AF577"/>
      <c r="AG577"/>
      <c r="AH577"/>
      <c r="AI577"/>
      <c r="AJ577"/>
      <c r="AK577"/>
      <c r="AL577"/>
      <c r="AM577"/>
      <c r="AN577"/>
      <c r="AO577"/>
      <c r="AP577"/>
      <c r="AQ577"/>
      <c r="AR577"/>
      <c r="AS577"/>
      <c r="AT577"/>
      <c r="AU577"/>
      <c r="AV577"/>
      <c r="AW577"/>
      <c r="AX577"/>
      <c r="AY577"/>
      <c r="AZ577"/>
      <c r="BA577"/>
      <c r="BB577"/>
      <c r="BC577"/>
    </row>
    <row r="578" spans="1:55" s="8" customFormat="1">
      <c r="A578"/>
      <c r="B578"/>
      <c r="C578"/>
      <c r="D578"/>
      <c r="E578"/>
      <c r="F578"/>
      <c r="G578"/>
      <c r="H578"/>
      <c r="I578"/>
      <c r="J578"/>
      <c r="K578"/>
      <c r="L578"/>
      <c r="M578"/>
      <c r="N578"/>
      <c r="O578"/>
      <c r="P578"/>
      <c r="R578" s="47"/>
      <c r="S578"/>
      <c r="T578"/>
      <c r="U578"/>
      <c r="V578"/>
      <c r="W578"/>
      <c r="X578"/>
      <c r="Y578"/>
      <c r="Z578"/>
      <c r="AA578" s="12"/>
      <c r="AB578" s="12"/>
      <c r="AC578" s="12"/>
      <c r="AD578" s="12"/>
      <c r="AE578"/>
      <c r="AF578"/>
      <c r="AG578"/>
      <c r="AH578"/>
      <c r="AI578"/>
      <c r="AJ578"/>
      <c r="AK578"/>
      <c r="AL578"/>
      <c r="AM578"/>
      <c r="AN578"/>
      <c r="AO578"/>
      <c r="AP578"/>
      <c r="AQ578"/>
      <c r="AR578"/>
      <c r="AS578"/>
      <c r="AT578"/>
      <c r="AU578"/>
      <c r="AV578"/>
      <c r="AW578"/>
      <c r="AX578"/>
      <c r="AY578"/>
      <c r="AZ578"/>
      <c r="BA578"/>
      <c r="BB578"/>
      <c r="BC578"/>
    </row>
    <row r="579" spans="1:55" s="8" customFormat="1">
      <c r="A579"/>
      <c r="B579"/>
      <c r="C579"/>
      <c r="D579"/>
      <c r="E579"/>
      <c r="F579"/>
      <c r="G579"/>
      <c r="H579"/>
      <c r="I579"/>
      <c r="J579"/>
      <c r="K579"/>
      <c r="L579"/>
      <c r="M579"/>
      <c r="N579"/>
      <c r="O579"/>
      <c r="P579"/>
      <c r="R579" s="47"/>
      <c r="S579"/>
      <c r="T579"/>
      <c r="U579"/>
      <c r="V579"/>
      <c r="W579"/>
      <c r="X579"/>
      <c r="Y579"/>
      <c r="Z579"/>
      <c r="AA579" s="12"/>
      <c r="AB579" s="12"/>
      <c r="AC579" s="12"/>
      <c r="AD579" s="12"/>
      <c r="AE579"/>
      <c r="AF579"/>
      <c r="AG579"/>
      <c r="AH579"/>
      <c r="AI579"/>
      <c r="AJ579"/>
      <c r="AK579"/>
      <c r="AL579"/>
      <c r="AM579"/>
      <c r="AN579"/>
      <c r="AO579"/>
      <c r="AP579"/>
      <c r="AQ579"/>
      <c r="AR579"/>
      <c r="AS579"/>
      <c r="AT579"/>
      <c r="AU579"/>
      <c r="AV579"/>
      <c r="AW579"/>
      <c r="AX579"/>
      <c r="AY579"/>
      <c r="AZ579"/>
      <c r="BA579"/>
      <c r="BB579"/>
      <c r="BC579"/>
    </row>
    <row r="580" spans="1:55" s="8" customFormat="1">
      <c r="A580"/>
      <c r="B580"/>
      <c r="C580"/>
      <c r="D580"/>
      <c r="E580"/>
      <c r="F580"/>
      <c r="G580"/>
      <c r="H580"/>
      <c r="I580"/>
      <c r="J580"/>
      <c r="K580"/>
      <c r="L580"/>
      <c r="M580"/>
      <c r="N580"/>
      <c r="O580"/>
      <c r="P580"/>
      <c r="R580" s="47"/>
      <c r="S580"/>
      <c r="T580"/>
      <c r="U580"/>
      <c r="V580"/>
      <c r="W580"/>
      <c r="X580"/>
      <c r="Y580"/>
      <c r="Z580"/>
      <c r="AA580" s="12"/>
      <c r="AB580" s="12"/>
      <c r="AC580" s="12"/>
      <c r="AD580" s="12"/>
      <c r="AE580"/>
      <c r="AF580"/>
      <c r="AG580"/>
      <c r="AH580"/>
      <c r="AI580"/>
      <c r="AJ580"/>
      <c r="AK580"/>
      <c r="AL580"/>
      <c r="AM580"/>
      <c r="AN580"/>
      <c r="AO580"/>
      <c r="AP580"/>
      <c r="AQ580"/>
      <c r="AR580"/>
      <c r="AS580"/>
      <c r="AT580"/>
      <c r="AU580"/>
      <c r="AV580"/>
      <c r="AW580"/>
      <c r="AX580"/>
      <c r="AY580"/>
      <c r="AZ580"/>
      <c r="BA580"/>
      <c r="BB580"/>
      <c r="BC580"/>
    </row>
    <row r="581" spans="1:55" s="8" customFormat="1">
      <c r="A581"/>
      <c r="B581"/>
      <c r="C581"/>
      <c r="D581"/>
      <c r="E581"/>
      <c r="F581"/>
      <c r="G581"/>
      <c r="H581"/>
      <c r="I581"/>
      <c r="J581"/>
      <c r="K581"/>
      <c r="L581"/>
      <c r="M581"/>
      <c r="N581"/>
      <c r="O581"/>
      <c r="P581"/>
      <c r="R581" s="47"/>
      <c r="S581"/>
      <c r="T581"/>
      <c r="U581"/>
      <c r="V581"/>
      <c r="W581"/>
      <c r="X581"/>
      <c r="Y581"/>
      <c r="Z581"/>
      <c r="AA581" s="12"/>
      <c r="AB581" s="12"/>
      <c r="AC581" s="12"/>
      <c r="AD581" s="12"/>
      <c r="AE581"/>
      <c r="AF581"/>
      <c r="AG581"/>
      <c r="AH581"/>
      <c r="AI581"/>
      <c r="AJ581"/>
      <c r="AK581"/>
      <c r="AL581"/>
      <c r="AM581"/>
      <c r="AN581"/>
      <c r="AO581"/>
      <c r="AP581"/>
      <c r="AQ581"/>
      <c r="AR581"/>
      <c r="AS581"/>
      <c r="AT581"/>
      <c r="AU581"/>
      <c r="AV581"/>
      <c r="AW581"/>
      <c r="AX581"/>
      <c r="AY581"/>
      <c r="AZ581"/>
      <c r="BA581"/>
      <c r="BB581"/>
      <c r="BC581"/>
    </row>
    <row r="582" spans="1:55" s="8" customFormat="1">
      <c r="A582"/>
      <c r="B582"/>
      <c r="C582"/>
      <c r="D582"/>
      <c r="E582"/>
      <c r="F582"/>
      <c r="G582"/>
      <c r="H582"/>
      <c r="I582"/>
      <c r="J582"/>
      <c r="K582"/>
      <c r="L582"/>
      <c r="M582"/>
      <c r="N582"/>
      <c r="O582"/>
      <c r="P582"/>
      <c r="R582" s="47"/>
      <c r="S582"/>
      <c r="T582"/>
      <c r="U582"/>
      <c r="V582"/>
      <c r="W582"/>
      <c r="X582"/>
      <c r="Y582"/>
      <c r="Z582"/>
      <c r="AA582" s="12"/>
      <c r="AB582" s="12"/>
      <c r="AC582" s="12"/>
      <c r="AD582" s="12"/>
      <c r="AE582"/>
      <c r="AF582"/>
      <c r="AG582"/>
      <c r="AH582"/>
      <c r="AI582"/>
      <c r="AJ582"/>
      <c r="AK582"/>
      <c r="AL582"/>
      <c r="AM582"/>
      <c r="AN582"/>
      <c r="AO582"/>
      <c r="AP582"/>
      <c r="AQ582"/>
      <c r="AR582"/>
      <c r="AS582"/>
      <c r="AT582"/>
      <c r="AU582"/>
      <c r="AV582"/>
      <c r="AW582"/>
      <c r="AX582"/>
      <c r="AY582"/>
      <c r="AZ582"/>
      <c r="BA582"/>
      <c r="BB582"/>
      <c r="BC582"/>
    </row>
    <row r="583" spans="1:55" s="8" customFormat="1">
      <c r="A583"/>
      <c r="B583"/>
      <c r="C583"/>
      <c r="D583"/>
      <c r="E583"/>
      <c r="F583"/>
      <c r="G583"/>
      <c r="H583"/>
      <c r="I583"/>
      <c r="J583"/>
      <c r="K583"/>
      <c r="L583"/>
      <c r="M583"/>
      <c r="N583"/>
      <c r="O583"/>
      <c r="P583"/>
      <c r="R583" s="47"/>
      <c r="S583"/>
      <c r="T583"/>
      <c r="U583"/>
      <c r="V583"/>
      <c r="W583"/>
      <c r="X583"/>
      <c r="Y583"/>
      <c r="Z583"/>
      <c r="AA583" s="12"/>
      <c r="AB583" s="12"/>
      <c r="AC583" s="12"/>
      <c r="AD583" s="12"/>
      <c r="AE583"/>
      <c r="AF583"/>
      <c r="AG583"/>
      <c r="AH583"/>
      <c r="AI583"/>
      <c r="AJ583"/>
      <c r="AK583"/>
      <c r="AL583"/>
      <c r="AM583"/>
      <c r="AN583"/>
      <c r="AO583"/>
      <c r="AP583"/>
      <c r="AQ583"/>
      <c r="AR583"/>
      <c r="AS583"/>
      <c r="AT583"/>
      <c r="AU583"/>
      <c r="AV583"/>
      <c r="AW583"/>
      <c r="AX583"/>
      <c r="AY583"/>
      <c r="AZ583"/>
      <c r="BA583"/>
      <c r="BB583"/>
      <c r="BC583"/>
    </row>
    <row r="584" spans="1:55" s="8" customFormat="1">
      <c r="A584"/>
      <c r="B584"/>
      <c r="C584"/>
      <c r="D584"/>
      <c r="E584"/>
      <c r="F584"/>
      <c r="G584"/>
      <c r="H584"/>
      <c r="I584"/>
      <c r="J584"/>
      <c r="K584"/>
      <c r="L584"/>
      <c r="M584"/>
      <c r="N584"/>
      <c r="O584"/>
      <c r="P584"/>
      <c r="R584" s="47"/>
      <c r="S584"/>
      <c r="T584"/>
      <c r="U584"/>
      <c r="V584"/>
      <c r="W584"/>
      <c r="X584"/>
      <c r="Y584"/>
      <c r="Z584"/>
      <c r="AA584" s="12"/>
      <c r="AB584" s="12"/>
      <c r="AC584" s="12"/>
      <c r="AD584" s="12"/>
      <c r="AE584"/>
      <c r="AF584"/>
      <c r="AG584"/>
      <c r="AH584"/>
      <c r="AI584"/>
      <c r="AJ584"/>
      <c r="AK584"/>
      <c r="AL584"/>
      <c r="AM584"/>
      <c r="AN584"/>
      <c r="AO584"/>
      <c r="AP584"/>
      <c r="AQ584"/>
      <c r="AR584"/>
      <c r="AS584"/>
      <c r="AT584"/>
      <c r="AU584"/>
      <c r="AV584"/>
      <c r="AW584"/>
      <c r="AX584"/>
      <c r="AY584"/>
      <c r="AZ584"/>
      <c r="BA584"/>
      <c r="BB584"/>
      <c r="BC584"/>
    </row>
    <row r="585" spans="1:55" s="8" customFormat="1">
      <c r="A585"/>
      <c r="B585"/>
      <c r="C585"/>
      <c r="D585"/>
      <c r="E585"/>
      <c r="F585"/>
      <c r="G585"/>
      <c r="H585"/>
      <c r="I585"/>
      <c r="J585"/>
      <c r="K585"/>
      <c r="L585"/>
      <c r="M585"/>
      <c r="N585"/>
      <c r="O585"/>
      <c r="P585"/>
      <c r="R585" s="47"/>
      <c r="S585"/>
      <c r="T585"/>
      <c r="U585"/>
      <c r="V585"/>
      <c r="W585"/>
      <c r="X585"/>
      <c r="Y585"/>
      <c r="Z585"/>
      <c r="AA585" s="12"/>
      <c r="AB585" s="12"/>
      <c r="AC585" s="12"/>
      <c r="AD585" s="12"/>
      <c r="AE585"/>
      <c r="AF585"/>
      <c r="AG585"/>
      <c r="AH585"/>
      <c r="AI585"/>
      <c r="AJ585"/>
      <c r="AK585"/>
      <c r="AL585"/>
      <c r="AM585"/>
      <c r="AN585"/>
      <c r="AO585"/>
      <c r="AP585"/>
      <c r="AQ585"/>
      <c r="AR585"/>
      <c r="AS585"/>
      <c r="AT585"/>
      <c r="AU585"/>
      <c r="AV585"/>
      <c r="AW585"/>
      <c r="AX585"/>
      <c r="AY585"/>
      <c r="AZ585"/>
      <c r="BA585"/>
      <c r="BB585"/>
      <c r="BC585"/>
    </row>
    <row r="586" spans="1:55" s="8" customFormat="1">
      <c r="A586"/>
      <c r="B586"/>
      <c r="C586"/>
      <c r="D586"/>
      <c r="E586"/>
      <c r="F586"/>
      <c r="G586"/>
      <c r="H586"/>
      <c r="I586"/>
      <c r="J586"/>
      <c r="K586"/>
      <c r="L586"/>
      <c r="M586"/>
      <c r="N586"/>
      <c r="O586"/>
      <c r="P586"/>
      <c r="R586" s="47"/>
      <c r="S586"/>
      <c r="T586"/>
      <c r="U586"/>
      <c r="V586"/>
      <c r="W586"/>
      <c r="X586"/>
      <c r="Y586"/>
      <c r="Z586"/>
      <c r="AA586" s="12"/>
      <c r="AB586" s="12"/>
      <c r="AC586" s="12"/>
      <c r="AD586" s="12"/>
      <c r="AE586"/>
      <c r="AF586"/>
      <c r="AG586"/>
      <c r="AH586"/>
      <c r="AI586"/>
      <c r="AJ586"/>
      <c r="AK586"/>
      <c r="AL586"/>
      <c r="AM586"/>
      <c r="AN586"/>
      <c r="AO586"/>
      <c r="AP586"/>
      <c r="AQ586"/>
      <c r="AR586"/>
      <c r="AS586"/>
      <c r="AT586"/>
      <c r="AU586"/>
      <c r="AV586"/>
      <c r="AW586"/>
      <c r="AX586"/>
      <c r="AY586"/>
      <c r="AZ586"/>
      <c r="BA586"/>
      <c r="BB586"/>
      <c r="BC586"/>
    </row>
    <row r="587" spans="1:55" s="8" customFormat="1">
      <c r="A587"/>
      <c r="B587"/>
      <c r="C587"/>
      <c r="D587"/>
      <c r="E587"/>
      <c r="F587"/>
      <c r="G587"/>
      <c r="H587"/>
      <c r="I587"/>
      <c r="J587"/>
      <c r="K587"/>
      <c r="L587"/>
      <c r="M587"/>
      <c r="N587"/>
      <c r="O587"/>
      <c r="P587"/>
      <c r="R587" s="47"/>
      <c r="S587"/>
      <c r="T587"/>
      <c r="U587"/>
      <c r="V587"/>
      <c r="W587"/>
      <c r="X587"/>
      <c r="Y587"/>
      <c r="Z587"/>
      <c r="AA587" s="12"/>
      <c r="AB587" s="12"/>
      <c r="AC587" s="12"/>
      <c r="AD587" s="12"/>
      <c r="AE587"/>
      <c r="AF587"/>
      <c r="AG587"/>
      <c r="AH587"/>
      <c r="AI587"/>
      <c r="AJ587"/>
      <c r="AK587"/>
      <c r="AL587"/>
      <c r="AM587"/>
      <c r="AN587"/>
      <c r="AO587"/>
      <c r="AP587"/>
      <c r="AQ587"/>
      <c r="AR587"/>
      <c r="AS587"/>
      <c r="AT587"/>
      <c r="AU587"/>
      <c r="AV587"/>
      <c r="AW587"/>
      <c r="AX587"/>
      <c r="AY587"/>
      <c r="AZ587"/>
      <c r="BA587"/>
      <c r="BB587"/>
      <c r="BC587"/>
    </row>
    <row r="588" spans="1:55" s="8" customFormat="1">
      <c r="A588"/>
      <c r="B588"/>
      <c r="C588"/>
      <c r="D588"/>
      <c r="E588"/>
      <c r="F588"/>
      <c r="G588"/>
      <c r="H588"/>
      <c r="I588"/>
      <c r="J588"/>
      <c r="K588"/>
      <c r="L588"/>
      <c r="M588"/>
      <c r="N588"/>
      <c r="O588"/>
      <c r="P588"/>
      <c r="R588" s="47"/>
      <c r="S588"/>
      <c r="T588"/>
      <c r="U588"/>
      <c r="V588"/>
      <c r="W588"/>
      <c r="X588"/>
      <c r="Y588"/>
      <c r="Z588"/>
      <c r="AA588" s="12"/>
      <c r="AB588" s="12"/>
      <c r="AC588" s="12"/>
      <c r="AD588" s="12"/>
      <c r="AE588"/>
      <c r="AF588"/>
      <c r="AG588"/>
      <c r="AH588"/>
      <c r="AI588"/>
      <c r="AJ588"/>
      <c r="AK588"/>
      <c r="AL588"/>
      <c r="AM588"/>
      <c r="AN588"/>
      <c r="AO588"/>
      <c r="AP588"/>
      <c r="AQ588"/>
      <c r="AR588"/>
      <c r="AS588"/>
      <c r="AT588"/>
      <c r="AU588"/>
      <c r="AV588"/>
      <c r="AW588"/>
      <c r="AX588"/>
      <c r="AY588"/>
      <c r="AZ588"/>
      <c r="BA588"/>
      <c r="BB588"/>
      <c r="BC588"/>
    </row>
    <row r="589" spans="1:55" s="8" customFormat="1">
      <c r="A589"/>
      <c r="B589"/>
      <c r="C589"/>
      <c r="D589"/>
      <c r="E589"/>
      <c r="F589"/>
      <c r="G589"/>
      <c r="H589"/>
      <c r="I589"/>
      <c r="J589"/>
      <c r="K589"/>
      <c r="L589"/>
      <c r="M589"/>
      <c r="N589"/>
      <c r="O589"/>
      <c r="P589"/>
      <c r="R589" s="47"/>
      <c r="S589"/>
      <c r="T589"/>
      <c r="U589"/>
      <c r="V589"/>
      <c r="W589"/>
      <c r="X589"/>
      <c r="Y589"/>
      <c r="Z589"/>
      <c r="AA589" s="12"/>
      <c r="AB589" s="12"/>
      <c r="AC589" s="12"/>
      <c r="AD589" s="12"/>
      <c r="AE589"/>
      <c r="AF589"/>
      <c r="AG589"/>
      <c r="AH589"/>
      <c r="AI589"/>
      <c r="AJ589"/>
      <c r="AK589"/>
      <c r="AL589"/>
      <c r="AM589"/>
      <c r="AN589"/>
      <c r="AO589"/>
      <c r="AP589"/>
      <c r="AQ589"/>
      <c r="AR589"/>
      <c r="AS589"/>
      <c r="AT589"/>
      <c r="AU589"/>
      <c r="AV589"/>
      <c r="AW589"/>
      <c r="AX589"/>
      <c r="AY589"/>
      <c r="AZ589"/>
      <c r="BA589"/>
      <c r="BB589"/>
      <c r="BC589"/>
    </row>
    <row r="590" spans="1:55" s="8" customFormat="1">
      <c r="A590"/>
      <c r="B590"/>
      <c r="C590"/>
      <c r="D590"/>
      <c r="E590"/>
      <c r="F590"/>
      <c r="G590"/>
      <c r="H590"/>
      <c r="I590"/>
      <c r="J590"/>
      <c r="K590"/>
      <c r="L590"/>
      <c r="M590"/>
      <c r="N590"/>
      <c r="O590"/>
      <c r="P590"/>
      <c r="R590" s="47"/>
      <c r="S590"/>
      <c r="T590"/>
      <c r="U590"/>
      <c r="V590"/>
      <c r="W590"/>
      <c r="X590"/>
      <c r="Y590"/>
      <c r="Z590"/>
      <c r="AA590" s="12"/>
      <c r="AB590" s="12"/>
      <c r="AC590" s="12"/>
      <c r="AD590" s="12"/>
      <c r="AE590"/>
      <c r="AF590"/>
      <c r="AG590"/>
      <c r="AH590"/>
      <c r="AI590"/>
      <c r="AJ590"/>
      <c r="AK590"/>
      <c r="AL590"/>
      <c r="AM590"/>
      <c r="AN590"/>
      <c r="AO590"/>
      <c r="AP590"/>
      <c r="AQ590"/>
      <c r="AR590"/>
      <c r="AS590"/>
      <c r="AT590"/>
      <c r="AU590"/>
      <c r="AV590"/>
      <c r="AW590"/>
      <c r="AX590"/>
      <c r="AY590"/>
      <c r="AZ590"/>
      <c r="BA590"/>
      <c r="BB590"/>
      <c r="BC590"/>
    </row>
    <row r="591" spans="1:55" s="8" customFormat="1">
      <c r="A591"/>
      <c r="B591"/>
      <c r="C591"/>
      <c r="D591"/>
      <c r="E591"/>
      <c r="F591"/>
      <c r="G591"/>
      <c r="H591"/>
      <c r="I591"/>
      <c r="J591"/>
      <c r="K591"/>
      <c r="L591"/>
      <c r="M591"/>
      <c r="N591"/>
      <c r="O591"/>
      <c r="P591"/>
      <c r="R591" s="47"/>
      <c r="S591"/>
      <c r="T591"/>
      <c r="U591"/>
      <c r="V591"/>
      <c r="W591"/>
      <c r="X591"/>
      <c r="Y591"/>
      <c r="Z591"/>
      <c r="AA591" s="12"/>
      <c r="AB591" s="12"/>
      <c r="AC591" s="12"/>
      <c r="AD591" s="12"/>
      <c r="AE591"/>
      <c r="AF591"/>
      <c r="AG591"/>
      <c r="AH591"/>
      <c r="AI591"/>
      <c r="AJ591"/>
      <c r="AK591"/>
      <c r="AL591"/>
      <c r="AM591"/>
      <c r="AN591"/>
      <c r="AO591"/>
      <c r="AP591"/>
      <c r="AQ591"/>
      <c r="AR591"/>
      <c r="AS591"/>
      <c r="AT591"/>
      <c r="AU591"/>
      <c r="AV591"/>
      <c r="AW591"/>
      <c r="AX591"/>
      <c r="AY591"/>
      <c r="AZ591"/>
      <c r="BA591"/>
      <c r="BB591"/>
      <c r="BC591"/>
    </row>
    <row r="592" spans="1:55" s="8" customFormat="1">
      <c r="A592"/>
      <c r="B592"/>
      <c r="C592"/>
      <c r="D592"/>
      <c r="E592"/>
      <c r="F592"/>
      <c r="G592"/>
      <c r="H592"/>
      <c r="I592"/>
      <c r="J592"/>
      <c r="K592"/>
      <c r="L592"/>
      <c r="M592"/>
      <c r="N592"/>
      <c r="O592"/>
      <c r="P592"/>
      <c r="R592" s="47"/>
      <c r="S592"/>
      <c r="T592"/>
      <c r="U592"/>
      <c r="V592"/>
      <c r="W592"/>
      <c r="X592"/>
      <c r="Y592"/>
      <c r="Z592"/>
      <c r="AA592" s="12"/>
      <c r="AB592" s="12"/>
      <c r="AC592" s="12"/>
      <c r="AD592" s="12"/>
      <c r="AE592"/>
      <c r="AF592"/>
      <c r="AG592"/>
      <c r="AH592"/>
      <c r="AI592"/>
      <c r="AJ592"/>
      <c r="AK592"/>
      <c r="AL592"/>
      <c r="AM592"/>
      <c r="AN592"/>
      <c r="AO592"/>
      <c r="AP592"/>
      <c r="AQ592"/>
      <c r="AR592"/>
      <c r="AS592"/>
      <c r="AT592"/>
      <c r="AU592"/>
      <c r="AV592"/>
      <c r="AW592"/>
      <c r="AX592"/>
      <c r="AY592"/>
      <c r="AZ592"/>
      <c r="BA592"/>
      <c r="BB592"/>
      <c r="BC592"/>
    </row>
    <row r="593" spans="1:55" s="8" customFormat="1">
      <c r="A593"/>
      <c r="B593"/>
      <c r="C593"/>
      <c r="D593"/>
      <c r="E593"/>
      <c r="F593"/>
      <c r="G593"/>
      <c r="H593"/>
      <c r="I593"/>
      <c r="J593"/>
      <c r="K593"/>
      <c r="L593"/>
      <c r="M593"/>
      <c r="N593"/>
      <c r="O593"/>
      <c r="P593"/>
      <c r="R593" s="47"/>
      <c r="S593"/>
      <c r="T593"/>
      <c r="U593"/>
      <c r="V593"/>
      <c r="W593"/>
      <c r="X593"/>
      <c r="Y593"/>
      <c r="Z593"/>
      <c r="AA593" s="12"/>
      <c r="AB593" s="12"/>
      <c r="AC593" s="12"/>
      <c r="AD593" s="12"/>
      <c r="AE593"/>
      <c r="AF593"/>
      <c r="AG593"/>
      <c r="AH593"/>
      <c r="AI593"/>
      <c r="AJ593"/>
      <c r="AK593"/>
      <c r="AL593"/>
      <c r="AM593"/>
      <c r="AN593"/>
      <c r="AO593"/>
      <c r="AP593"/>
      <c r="AQ593"/>
      <c r="AR593"/>
      <c r="AS593"/>
      <c r="AT593"/>
      <c r="AU593"/>
      <c r="AV593"/>
      <c r="AW593"/>
      <c r="AX593"/>
      <c r="AY593"/>
      <c r="AZ593"/>
      <c r="BA593"/>
      <c r="BB593"/>
      <c r="BC593"/>
    </row>
    <row r="594" spans="1:55" s="8" customFormat="1">
      <c r="A594"/>
      <c r="B594"/>
      <c r="C594"/>
      <c r="D594"/>
      <c r="E594"/>
      <c r="F594"/>
      <c r="G594"/>
      <c r="H594"/>
      <c r="I594"/>
      <c r="J594"/>
      <c r="K594"/>
      <c r="L594"/>
      <c r="M594"/>
      <c r="N594"/>
      <c r="O594"/>
      <c r="P594"/>
      <c r="R594" s="47"/>
      <c r="S594"/>
      <c r="T594"/>
      <c r="U594"/>
      <c r="V594"/>
      <c r="W594"/>
      <c r="X594"/>
      <c r="Y594"/>
      <c r="Z594"/>
      <c r="AA594" s="12"/>
      <c r="AB594" s="12"/>
      <c r="AC594" s="12"/>
      <c r="AD594" s="12"/>
      <c r="AE594"/>
      <c r="AF594"/>
      <c r="AG594"/>
      <c r="AH594"/>
      <c r="AI594"/>
      <c r="AJ594"/>
      <c r="AK594"/>
      <c r="AL594"/>
      <c r="AM594"/>
      <c r="AN594"/>
      <c r="AO594"/>
      <c r="AP594"/>
      <c r="AQ594"/>
      <c r="AR594"/>
      <c r="AS594"/>
      <c r="AT594"/>
      <c r="AU594"/>
      <c r="AV594"/>
      <c r="AW594"/>
      <c r="AX594"/>
      <c r="AY594"/>
      <c r="AZ594"/>
      <c r="BA594"/>
      <c r="BB594"/>
      <c r="BC594"/>
    </row>
    <row r="595" spans="1:55" s="8" customFormat="1">
      <c r="A595"/>
      <c r="B595"/>
      <c r="C595"/>
      <c r="D595"/>
      <c r="E595"/>
      <c r="F595"/>
      <c r="G595"/>
      <c r="H595"/>
      <c r="I595"/>
      <c r="J595"/>
      <c r="K595"/>
      <c r="L595"/>
      <c r="M595"/>
      <c r="N595"/>
      <c r="O595"/>
      <c r="P595"/>
      <c r="R595" s="47"/>
      <c r="S595"/>
      <c r="T595"/>
      <c r="U595"/>
      <c r="V595"/>
      <c r="W595"/>
      <c r="X595"/>
      <c r="Y595"/>
      <c r="Z595"/>
      <c r="AA595" s="12"/>
      <c r="AB595" s="12"/>
      <c r="AC595" s="12"/>
      <c r="AD595" s="12"/>
      <c r="AE595"/>
      <c r="AF595"/>
      <c r="AG595"/>
      <c r="AH595"/>
      <c r="AI595"/>
      <c r="AJ595"/>
      <c r="AK595"/>
      <c r="AL595"/>
      <c r="AM595"/>
      <c r="AN595"/>
      <c r="AO595"/>
      <c r="AP595"/>
      <c r="AQ595"/>
      <c r="AR595"/>
      <c r="AS595"/>
      <c r="AT595"/>
      <c r="AU595"/>
      <c r="AV595"/>
      <c r="AW595"/>
      <c r="AX595"/>
      <c r="AY595"/>
      <c r="AZ595"/>
      <c r="BA595"/>
      <c r="BB595"/>
      <c r="BC595"/>
    </row>
    <row r="596" spans="1:55" s="8" customFormat="1">
      <c r="A596"/>
      <c r="B596"/>
      <c r="C596"/>
      <c r="D596"/>
      <c r="E596"/>
      <c r="F596"/>
      <c r="G596"/>
      <c r="H596"/>
      <c r="I596"/>
      <c r="J596"/>
      <c r="K596"/>
      <c r="L596"/>
      <c r="M596"/>
      <c r="N596"/>
      <c r="O596"/>
      <c r="P596"/>
      <c r="R596" s="47"/>
      <c r="S596"/>
      <c r="T596"/>
      <c r="U596"/>
      <c r="V596"/>
      <c r="W596"/>
      <c r="X596"/>
      <c r="Y596"/>
      <c r="Z596"/>
      <c r="AA596" s="12"/>
      <c r="AB596" s="12"/>
      <c r="AC596" s="12"/>
      <c r="AD596" s="12"/>
      <c r="AE596"/>
      <c r="AF596"/>
      <c r="AG596"/>
      <c r="AH596"/>
      <c r="AI596"/>
      <c r="AJ596"/>
      <c r="AK596"/>
      <c r="AL596"/>
      <c r="AM596"/>
      <c r="AN596"/>
      <c r="AO596"/>
      <c r="AP596"/>
      <c r="AQ596"/>
      <c r="AR596"/>
      <c r="AS596"/>
      <c r="AT596"/>
      <c r="AU596"/>
      <c r="AV596"/>
      <c r="AW596"/>
      <c r="AX596"/>
      <c r="AY596"/>
      <c r="AZ596"/>
      <c r="BA596"/>
      <c r="BB596"/>
      <c r="BC596"/>
    </row>
    <row r="597" spans="1:55" s="8" customFormat="1">
      <c r="A597"/>
      <c r="B597"/>
      <c r="C597"/>
      <c r="D597"/>
      <c r="E597"/>
      <c r="F597"/>
      <c r="G597"/>
      <c r="H597"/>
      <c r="I597"/>
      <c r="J597"/>
      <c r="K597"/>
      <c r="L597"/>
      <c r="M597"/>
      <c r="N597"/>
      <c r="O597"/>
      <c r="P597"/>
      <c r="R597" s="47"/>
      <c r="S597"/>
      <c r="T597"/>
      <c r="U597"/>
      <c r="V597"/>
      <c r="W597"/>
      <c r="X597"/>
      <c r="Y597"/>
      <c r="Z597"/>
      <c r="AA597" s="12"/>
      <c r="AB597" s="12"/>
      <c r="AC597" s="12"/>
      <c r="AD597" s="12"/>
      <c r="AE597"/>
      <c r="AF597"/>
      <c r="AG597"/>
      <c r="AH597"/>
      <c r="AI597"/>
      <c r="AJ597"/>
      <c r="AK597"/>
      <c r="AL597"/>
      <c r="AM597"/>
      <c r="AN597"/>
      <c r="AO597"/>
      <c r="AP597"/>
      <c r="AQ597"/>
      <c r="AR597"/>
      <c r="AS597"/>
      <c r="AT597"/>
      <c r="AU597"/>
      <c r="AV597"/>
      <c r="AW597"/>
      <c r="AX597"/>
      <c r="AY597"/>
      <c r="AZ597"/>
      <c r="BA597"/>
      <c r="BB597"/>
      <c r="BC597"/>
    </row>
    <row r="598" spans="1:55" s="8" customFormat="1">
      <c r="A598"/>
      <c r="B598"/>
      <c r="C598"/>
      <c r="D598"/>
      <c r="E598"/>
      <c r="F598"/>
      <c r="G598"/>
      <c r="H598"/>
      <c r="I598"/>
      <c r="J598"/>
      <c r="K598"/>
      <c r="L598"/>
      <c r="M598"/>
      <c r="N598"/>
      <c r="O598"/>
      <c r="P598"/>
      <c r="R598" s="47"/>
      <c r="S598"/>
      <c r="T598"/>
      <c r="U598"/>
      <c r="V598"/>
      <c r="W598"/>
      <c r="X598"/>
      <c r="Y598"/>
      <c r="Z598"/>
      <c r="AA598" s="12"/>
      <c r="AB598" s="12"/>
      <c r="AC598" s="12"/>
      <c r="AD598" s="12"/>
      <c r="AE598"/>
      <c r="AF598"/>
      <c r="AG598"/>
      <c r="AH598"/>
      <c r="AI598"/>
      <c r="AJ598"/>
      <c r="AK598"/>
      <c r="AL598"/>
      <c r="AM598"/>
      <c r="AN598"/>
      <c r="AO598"/>
      <c r="AP598"/>
      <c r="AQ598"/>
      <c r="AR598"/>
      <c r="AS598"/>
      <c r="AT598"/>
      <c r="AU598"/>
      <c r="AV598"/>
      <c r="AW598"/>
      <c r="AX598"/>
      <c r="AY598"/>
      <c r="AZ598"/>
      <c r="BA598"/>
      <c r="BB598"/>
      <c r="BC598"/>
    </row>
    <row r="599" spans="1:55" s="8" customFormat="1">
      <c r="A599"/>
      <c r="B599"/>
      <c r="C599"/>
      <c r="D599"/>
      <c r="E599"/>
      <c r="F599"/>
      <c r="G599"/>
      <c r="H599"/>
      <c r="I599"/>
      <c r="J599"/>
      <c r="K599"/>
      <c r="L599"/>
      <c r="M599"/>
      <c r="N599"/>
      <c r="O599"/>
      <c r="P599"/>
      <c r="R599" s="47"/>
      <c r="S599"/>
      <c r="T599"/>
      <c r="U599"/>
      <c r="V599"/>
      <c r="W599"/>
      <c r="X599"/>
      <c r="Y599"/>
      <c r="Z599"/>
      <c r="AA599" s="12"/>
      <c r="AB599" s="12"/>
      <c r="AC599" s="12"/>
      <c r="AD599" s="12"/>
      <c r="AE599"/>
      <c r="AF599"/>
      <c r="AG599"/>
      <c r="AH599"/>
      <c r="AI599"/>
      <c r="AJ599"/>
      <c r="AK599"/>
      <c r="AL599"/>
      <c r="AM599"/>
      <c r="AN599"/>
      <c r="AO599"/>
      <c r="AP599"/>
      <c r="AQ599"/>
      <c r="AR599"/>
      <c r="AS599"/>
      <c r="AT599"/>
      <c r="AU599"/>
      <c r="AV599"/>
      <c r="AW599"/>
      <c r="AX599"/>
      <c r="AY599"/>
      <c r="AZ599"/>
      <c r="BA599"/>
      <c r="BB599"/>
      <c r="BC599"/>
    </row>
    <row r="600" spans="1:55" s="8" customFormat="1">
      <c r="A600"/>
      <c r="B600"/>
      <c r="C600"/>
      <c r="D600"/>
      <c r="E600"/>
      <c r="F600"/>
      <c r="G600"/>
      <c r="H600"/>
      <c r="I600"/>
      <c r="J600"/>
      <c r="K600"/>
      <c r="L600"/>
      <c r="M600"/>
      <c r="N600"/>
      <c r="O600"/>
      <c r="P600"/>
      <c r="R600" s="47"/>
      <c r="S600"/>
      <c r="T600"/>
      <c r="U600"/>
      <c r="V600"/>
      <c r="W600"/>
      <c r="X600"/>
      <c r="Y600"/>
      <c r="Z600"/>
      <c r="AA600" s="12"/>
      <c r="AB600" s="12"/>
      <c r="AC600" s="12"/>
      <c r="AD600" s="12"/>
      <c r="AE600"/>
      <c r="AF600"/>
      <c r="AG600"/>
      <c r="AH600"/>
      <c r="AI600"/>
      <c r="AJ600"/>
      <c r="AK600"/>
      <c r="AL600"/>
      <c r="AM600"/>
      <c r="AN600"/>
      <c r="AO600"/>
      <c r="AP600"/>
      <c r="AQ600"/>
      <c r="AR600"/>
      <c r="AS600"/>
      <c r="AT600"/>
      <c r="AU600"/>
      <c r="AV600"/>
      <c r="AW600"/>
      <c r="AX600"/>
      <c r="AY600"/>
      <c r="AZ600"/>
      <c r="BA600"/>
      <c r="BB600"/>
      <c r="BC600"/>
    </row>
    <row r="601" spans="1:55" s="8" customFormat="1">
      <c r="A601"/>
      <c r="B601"/>
      <c r="C601"/>
      <c r="D601"/>
      <c r="E601"/>
      <c r="F601"/>
      <c r="G601"/>
      <c r="H601"/>
      <c r="I601"/>
      <c r="J601"/>
      <c r="K601"/>
      <c r="L601"/>
      <c r="M601"/>
      <c r="N601"/>
      <c r="O601"/>
      <c r="P601"/>
      <c r="R601" s="47"/>
      <c r="S601"/>
      <c r="T601"/>
      <c r="U601"/>
      <c r="V601"/>
      <c r="W601"/>
      <c r="X601"/>
      <c r="Y601"/>
      <c r="Z601"/>
      <c r="AA601" s="12"/>
      <c r="AB601" s="12"/>
      <c r="AC601" s="12"/>
      <c r="AD601" s="12"/>
      <c r="AE601"/>
      <c r="AF601"/>
      <c r="AG601"/>
      <c r="AH601"/>
      <c r="AI601"/>
      <c r="AJ601"/>
      <c r="AK601"/>
      <c r="AL601"/>
      <c r="AM601"/>
      <c r="AN601"/>
      <c r="AO601"/>
      <c r="AP601"/>
      <c r="AQ601"/>
      <c r="AR601"/>
      <c r="AS601"/>
      <c r="AT601"/>
      <c r="AU601"/>
      <c r="AV601"/>
      <c r="AW601"/>
      <c r="AX601"/>
      <c r="AY601"/>
      <c r="AZ601"/>
      <c r="BA601"/>
      <c r="BB601"/>
      <c r="BC601"/>
    </row>
    <row r="602" spans="1:55" s="8" customFormat="1">
      <c r="A602"/>
      <c r="B602"/>
      <c r="C602"/>
      <c r="D602"/>
      <c r="E602"/>
      <c r="F602"/>
      <c r="G602"/>
      <c r="H602"/>
      <c r="I602"/>
      <c r="J602"/>
      <c r="K602"/>
      <c r="L602"/>
      <c r="M602"/>
      <c r="N602"/>
      <c r="O602"/>
      <c r="P602"/>
      <c r="R602" s="47"/>
      <c r="S602"/>
      <c r="T602"/>
      <c r="U602"/>
      <c r="V602"/>
      <c r="W602"/>
      <c r="X602"/>
      <c r="Y602"/>
      <c r="Z602"/>
      <c r="AA602" s="12"/>
      <c r="AB602" s="12"/>
      <c r="AC602" s="12"/>
      <c r="AD602" s="12"/>
      <c r="AE602"/>
      <c r="AF602"/>
      <c r="AG602"/>
      <c r="AH602"/>
      <c r="AI602"/>
      <c r="AJ602"/>
      <c r="AK602"/>
      <c r="AL602"/>
      <c r="AM602"/>
      <c r="AN602"/>
      <c r="AO602"/>
      <c r="AP602"/>
      <c r="AQ602"/>
      <c r="AR602"/>
      <c r="AS602"/>
      <c r="AT602"/>
      <c r="AU602"/>
      <c r="AV602"/>
      <c r="AW602"/>
      <c r="AX602"/>
      <c r="AY602"/>
      <c r="AZ602"/>
      <c r="BA602"/>
      <c r="BB602"/>
      <c r="BC602"/>
    </row>
    <row r="603" spans="1:55" s="8" customFormat="1">
      <c r="A603"/>
      <c r="B603"/>
      <c r="C603"/>
      <c r="D603"/>
      <c r="E603"/>
      <c r="F603"/>
      <c r="G603"/>
      <c r="H603"/>
      <c r="I603"/>
      <c r="J603"/>
      <c r="K603"/>
      <c r="L603"/>
      <c r="M603"/>
      <c r="N603"/>
      <c r="O603"/>
      <c r="P603"/>
      <c r="R603" s="47"/>
      <c r="S603"/>
      <c r="T603"/>
      <c r="U603"/>
      <c r="V603"/>
      <c r="W603"/>
      <c r="X603"/>
      <c r="Y603"/>
      <c r="Z603"/>
      <c r="AA603" s="12"/>
      <c r="AB603" s="12"/>
      <c r="AC603" s="12"/>
      <c r="AD603" s="12"/>
      <c r="AE603"/>
      <c r="AF603"/>
      <c r="AG603"/>
      <c r="AH603"/>
      <c r="AI603"/>
      <c r="AJ603"/>
      <c r="AK603"/>
      <c r="AL603"/>
      <c r="AM603"/>
      <c r="AN603"/>
      <c r="AO603"/>
      <c r="AP603"/>
      <c r="AQ603"/>
      <c r="AR603"/>
      <c r="AS603"/>
      <c r="AT603"/>
      <c r="AU603"/>
      <c r="AV603"/>
      <c r="AW603"/>
      <c r="AX603"/>
      <c r="AY603"/>
      <c r="AZ603"/>
      <c r="BA603"/>
      <c r="BB603"/>
      <c r="BC603"/>
    </row>
    <row r="604" spans="1:55" s="8" customFormat="1">
      <c r="A604"/>
      <c r="B604"/>
      <c r="C604"/>
      <c r="D604"/>
      <c r="E604"/>
      <c r="F604"/>
      <c r="G604"/>
      <c r="H604"/>
      <c r="I604"/>
      <c r="J604"/>
      <c r="K604"/>
      <c r="L604"/>
      <c r="M604"/>
      <c r="N604"/>
      <c r="O604"/>
      <c r="P604"/>
      <c r="R604" s="47"/>
      <c r="S604"/>
      <c r="T604"/>
      <c r="U604"/>
      <c r="V604"/>
      <c r="W604"/>
      <c r="X604"/>
      <c r="Y604"/>
      <c r="Z604"/>
      <c r="AA604" s="12"/>
      <c r="AB604" s="12"/>
      <c r="AC604" s="12"/>
      <c r="AD604" s="12"/>
      <c r="AE604"/>
      <c r="AF604"/>
      <c r="AG604"/>
      <c r="AH604"/>
      <c r="AI604"/>
      <c r="AJ604"/>
      <c r="AK604"/>
      <c r="AL604"/>
      <c r="AM604"/>
      <c r="AN604"/>
      <c r="AO604"/>
      <c r="AP604"/>
      <c r="AQ604"/>
      <c r="AR604"/>
      <c r="AS604"/>
      <c r="AT604"/>
      <c r="AU604"/>
      <c r="AV604"/>
      <c r="AW604"/>
      <c r="AX604"/>
      <c r="AY604"/>
      <c r="AZ604"/>
      <c r="BA604"/>
      <c r="BB604"/>
      <c r="BC604"/>
    </row>
    <row r="605" spans="1:55" s="8" customFormat="1">
      <c r="A605"/>
      <c r="B605"/>
      <c r="C605"/>
      <c r="D605"/>
      <c r="E605"/>
      <c r="F605"/>
      <c r="G605"/>
      <c r="H605"/>
      <c r="I605"/>
      <c r="J605"/>
      <c r="K605"/>
      <c r="L605"/>
      <c r="M605"/>
      <c r="N605"/>
      <c r="O605"/>
      <c r="P605"/>
      <c r="R605" s="47"/>
      <c r="S605"/>
      <c r="T605"/>
      <c r="U605"/>
      <c r="V605"/>
      <c r="W605"/>
      <c r="X605"/>
      <c r="Y605"/>
      <c r="Z605"/>
      <c r="AA605" s="12"/>
      <c r="AB605" s="12"/>
      <c r="AC605" s="12"/>
      <c r="AD605" s="12"/>
      <c r="AE605"/>
      <c r="AF605"/>
      <c r="AG605"/>
      <c r="AH605"/>
      <c r="AI605"/>
      <c r="AJ605"/>
      <c r="AK605"/>
      <c r="AL605"/>
      <c r="AM605"/>
      <c r="AN605"/>
      <c r="AO605"/>
      <c r="AP605"/>
      <c r="AQ605"/>
      <c r="AR605"/>
      <c r="AS605"/>
      <c r="AT605"/>
      <c r="AU605"/>
      <c r="AV605"/>
      <c r="AW605"/>
      <c r="AX605"/>
      <c r="AY605"/>
      <c r="AZ605"/>
      <c r="BA605"/>
      <c r="BB605"/>
      <c r="BC605"/>
    </row>
    <row r="606" spans="1:55" s="8" customFormat="1">
      <c r="A606"/>
      <c r="B606"/>
      <c r="C606"/>
      <c r="D606"/>
      <c r="E606"/>
      <c r="F606"/>
      <c r="G606"/>
      <c r="H606"/>
      <c r="I606"/>
      <c r="J606"/>
      <c r="K606"/>
      <c r="L606"/>
      <c r="M606"/>
      <c r="N606"/>
      <c r="O606"/>
      <c r="P606"/>
      <c r="R606" s="47"/>
      <c r="S606"/>
      <c r="T606"/>
      <c r="U606"/>
      <c r="V606"/>
      <c r="W606"/>
      <c r="X606"/>
      <c r="Y606"/>
      <c r="Z606"/>
      <c r="AA606" s="12"/>
      <c r="AB606" s="12"/>
      <c r="AC606" s="12"/>
      <c r="AD606" s="12"/>
      <c r="AE606"/>
      <c r="AF606"/>
      <c r="AG606"/>
      <c r="AH606"/>
      <c r="AI606"/>
      <c r="AJ606"/>
      <c r="AK606"/>
      <c r="AL606"/>
      <c r="AM606"/>
      <c r="AN606"/>
      <c r="AO606"/>
      <c r="AP606"/>
      <c r="AQ606"/>
      <c r="AR606"/>
      <c r="AS606"/>
      <c r="AT606"/>
      <c r="AU606"/>
      <c r="AV606"/>
      <c r="AW606"/>
      <c r="AX606"/>
      <c r="AY606"/>
      <c r="AZ606"/>
      <c r="BA606"/>
      <c r="BB606"/>
      <c r="BC606"/>
    </row>
    <row r="607" spans="1:55" s="8" customFormat="1">
      <c r="A607"/>
      <c r="B607"/>
      <c r="C607"/>
      <c r="D607"/>
      <c r="E607"/>
      <c r="F607"/>
      <c r="G607"/>
      <c r="H607"/>
      <c r="I607"/>
      <c r="J607"/>
      <c r="K607"/>
      <c r="L607"/>
      <c r="M607"/>
      <c r="N607"/>
      <c r="O607"/>
      <c r="P607"/>
      <c r="R607" s="47"/>
      <c r="S607"/>
      <c r="T607"/>
      <c r="U607"/>
      <c r="V607"/>
      <c r="W607"/>
      <c r="X607"/>
      <c r="Y607"/>
      <c r="Z607"/>
      <c r="AA607" s="12"/>
      <c r="AB607" s="12"/>
      <c r="AC607" s="12"/>
      <c r="AD607" s="12"/>
      <c r="AE607"/>
      <c r="AF607"/>
      <c r="AG607"/>
      <c r="AH607"/>
      <c r="AI607"/>
      <c r="AJ607"/>
      <c r="AK607"/>
      <c r="AL607"/>
      <c r="AM607"/>
      <c r="AN607"/>
      <c r="AO607"/>
      <c r="AP607"/>
      <c r="AQ607"/>
      <c r="AR607"/>
      <c r="AS607"/>
      <c r="AT607"/>
      <c r="AU607"/>
      <c r="AV607"/>
      <c r="AW607"/>
      <c r="AX607"/>
      <c r="AY607"/>
      <c r="AZ607"/>
      <c r="BA607"/>
      <c r="BB607"/>
      <c r="BC607"/>
    </row>
    <row r="608" spans="1:55" s="8" customFormat="1">
      <c r="A608"/>
      <c r="B608"/>
      <c r="C608"/>
      <c r="D608"/>
      <c r="E608"/>
      <c r="F608"/>
      <c r="G608"/>
      <c r="H608"/>
      <c r="I608"/>
      <c r="J608"/>
      <c r="K608"/>
      <c r="L608"/>
      <c r="M608"/>
      <c r="N608"/>
      <c r="O608"/>
      <c r="P608"/>
      <c r="R608" s="47"/>
      <c r="S608"/>
      <c r="T608"/>
      <c r="U608"/>
      <c r="V608"/>
      <c r="W608"/>
      <c r="X608"/>
      <c r="Y608"/>
      <c r="Z608"/>
      <c r="AA608" s="12"/>
      <c r="AB608" s="12"/>
      <c r="AC608" s="12"/>
      <c r="AD608" s="12"/>
      <c r="AE608"/>
      <c r="AF608"/>
      <c r="AG608"/>
      <c r="AH608"/>
      <c r="AI608"/>
      <c r="AJ608"/>
      <c r="AK608"/>
      <c r="AL608"/>
      <c r="AM608"/>
      <c r="AN608"/>
      <c r="AO608"/>
      <c r="AP608"/>
      <c r="AQ608"/>
      <c r="AR608"/>
      <c r="AS608"/>
      <c r="AT608"/>
      <c r="AU608"/>
      <c r="AV608"/>
      <c r="AW608"/>
      <c r="AX608"/>
      <c r="AY608"/>
      <c r="AZ608"/>
      <c r="BA608"/>
      <c r="BB608"/>
      <c r="BC608"/>
    </row>
    <row r="609" spans="1:55" s="8" customFormat="1">
      <c r="A609"/>
      <c r="B609"/>
      <c r="C609"/>
      <c r="D609"/>
      <c r="E609"/>
      <c r="F609"/>
      <c r="G609"/>
      <c r="H609"/>
      <c r="I609"/>
      <c r="J609"/>
      <c r="K609"/>
      <c r="L609"/>
      <c r="M609"/>
      <c r="N609"/>
      <c r="O609"/>
      <c r="P609"/>
      <c r="R609" s="47"/>
      <c r="S609"/>
      <c r="T609"/>
      <c r="U609"/>
      <c r="V609"/>
      <c r="W609"/>
      <c r="X609"/>
      <c r="Y609"/>
      <c r="Z609"/>
      <c r="AA609" s="12"/>
      <c r="AB609" s="12"/>
      <c r="AC609" s="12"/>
      <c r="AD609" s="12"/>
      <c r="AE609"/>
      <c r="AF609"/>
      <c r="AG609"/>
      <c r="AH609"/>
      <c r="AI609"/>
      <c r="AJ609"/>
      <c r="AK609"/>
      <c r="AL609"/>
      <c r="AM609"/>
      <c r="AN609"/>
      <c r="AO609"/>
      <c r="AP609"/>
      <c r="AQ609"/>
      <c r="AR609"/>
      <c r="AS609"/>
      <c r="AT609"/>
      <c r="AU609"/>
      <c r="AV609"/>
      <c r="AW609"/>
      <c r="AX609"/>
      <c r="AY609"/>
      <c r="AZ609"/>
      <c r="BA609"/>
      <c r="BB609"/>
      <c r="BC609"/>
    </row>
    <row r="610" spans="1:55" s="8" customFormat="1">
      <c r="A610"/>
      <c r="B610"/>
      <c r="C610"/>
      <c r="D610"/>
      <c r="E610"/>
      <c r="F610"/>
      <c r="G610"/>
      <c r="H610"/>
      <c r="I610"/>
      <c r="J610"/>
      <c r="K610"/>
      <c r="L610"/>
      <c r="M610"/>
      <c r="N610"/>
      <c r="O610"/>
      <c r="P610"/>
      <c r="R610" s="47"/>
      <c r="S610"/>
      <c r="T610"/>
      <c r="U610"/>
      <c r="V610"/>
      <c r="W610"/>
      <c r="X610"/>
      <c r="Y610"/>
      <c r="Z610"/>
      <c r="AA610" s="12"/>
      <c r="AB610" s="12"/>
      <c r="AC610" s="12"/>
      <c r="AD610" s="12"/>
      <c r="AE610"/>
      <c r="AF610"/>
      <c r="AG610"/>
      <c r="AH610"/>
      <c r="AI610"/>
      <c r="AJ610"/>
      <c r="AK610"/>
      <c r="AL610"/>
      <c r="AM610"/>
      <c r="AN610"/>
      <c r="AO610"/>
      <c r="AP610"/>
      <c r="AQ610"/>
      <c r="AR610"/>
      <c r="AS610"/>
      <c r="AT610"/>
      <c r="AU610"/>
      <c r="AV610"/>
      <c r="AW610"/>
      <c r="AX610"/>
      <c r="AY610"/>
      <c r="AZ610"/>
      <c r="BA610"/>
      <c r="BB610"/>
      <c r="BC610"/>
    </row>
    <row r="611" spans="1:55" s="8" customFormat="1">
      <c r="A611"/>
      <c r="B611"/>
      <c r="C611"/>
      <c r="D611"/>
      <c r="E611"/>
      <c r="F611"/>
      <c r="G611"/>
      <c r="H611"/>
      <c r="I611"/>
      <c r="J611"/>
      <c r="K611"/>
      <c r="L611"/>
      <c r="M611"/>
      <c r="N611"/>
      <c r="O611"/>
      <c r="P611"/>
      <c r="R611" s="47"/>
      <c r="S611"/>
      <c r="T611"/>
      <c r="U611"/>
      <c r="V611"/>
      <c r="W611"/>
      <c r="X611"/>
      <c r="Y611"/>
      <c r="Z611"/>
      <c r="AA611" s="12"/>
      <c r="AB611" s="12"/>
      <c r="AC611" s="12"/>
      <c r="AD611" s="12"/>
      <c r="AE611"/>
      <c r="AF611"/>
      <c r="AG611"/>
      <c r="AH611"/>
      <c r="AI611"/>
      <c r="AJ611"/>
      <c r="AK611"/>
      <c r="AL611"/>
      <c r="AM611"/>
      <c r="AN611"/>
      <c r="AO611"/>
      <c r="AP611"/>
      <c r="AQ611"/>
      <c r="AR611"/>
      <c r="AS611"/>
      <c r="AT611"/>
      <c r="AU611"/>
      <c r="AV611"/>
      <c r="AW611"/>
      <c r="AX611"/>
      <c r="AY611"/>
      <c r="AZ611"/>
      <c r="BA611"/>
      <c r="BB611"/>
      <c r="BC611"/>
    </row>
    <row r="612" spans="1:55" s="8" customFormat="1">
      <c r="A612"/>
      <c r="B612"/>
      <c r="C612"/>
      <c r="D612"/>
      <c r="E612"/>
      <c r="F612"/>
      <c r="G612"/>
      <c r="H612"/>
      <c r="I612"/>
      <c r="J612"/>
      <c r="K612"/>
      <c r="L612"/>
      <c r="M612"/>
      <c r="N612"/>
      <c r="O612"/>
      <c r="P612"/>
      <c r="R612" s="47"/>
      <c r="S612"/>
      <c r="T612"/>
      <c r="U612"/>
      <c r="V612"/>
      <c r="W612"/>
      <c r="X612"/>
      <c r="Y612"/>
      <c r="Z612"/>
      <c r="AA612" s="12"/>
      <c r="AB612" s="12"/>
      <c r="AC612" s="12"/>
      <c r="AD612" s="12"/>
      <c r="AE612"/>
      <c r="AF612"/>
      <c r="AG612"/>
      <c r="AH612"/>
      <c r="AI612"/>
      <c r="AJ612"/>
      <c r="AK612"/>
      <c r="AL612"/>
      <c r="AM612"/>
      <c r="AN612"/>
      <c r="AO612"/>
      <c r="AP612"/>
      <c r="AQ612"/>
      <c r="AR612"/>
      <c r="AS612"/>
      <c r="AT612"/>
      <c r="AU612"/>
      <c r="AV612"/>
      <c r="AW612"/>
      <c r="AX612"/>
      <c r="AY612"/>
      <c r="AZ612"/>
      <c r="BA612"/>
      <c r="BB612"/>
      <c r="BC612"/>
    </row>
    <row r="613" spans="1:55" s="8" customFormat="1">
      <c r="A613"/>
      <c r="B613"/>
      <c r="C613"/>
      <c r="D613"/>
      <c r="E613"/>
      <c r="F613"/>
      <c r="G613"/>
      <c r="H613"/>
      <c r="I613"/>
      <c r="J613"/>
      <c r="K613"/>
      <c r="L613"/>
      <c r="M613"/>
      <c r="N613"/>
      <c r="O613"/>
      <c r="P613"/>
      <c r="R613" s="47"/>
      <c r="S613"/>
      <c r="T613"/>
      <c r="U613"/>
      <c r="V613"/>
      <c r="W613"/>
      <c r="X613"/>
      <c r="Y613"/>
      <c r="Z613"/>
      <c r="AA613" s="12"/>
      <c r="AB613" s="12"/>
      <c r="AC613" s="12"/>
      <c r="AD613" s="12"/>
      <c r="AE613"/>
      <c r="AF613"/>
      <c r="AG613"/>
      <c r="AH613"/>
      <c r="AI613"/>
      <c r="AJ613"/>
      <c r="AK613"/>
      <c r="AL613"/>
      <c r="AM613"/>
      <c r="AN613"/>
      <c r="AO613"/>
      <c r="AP613"/>
      <c r="AQ613"/>
      <c r="AR613"/>
      <c r="AS613"/>
      <c r="AT613"/>
      <c r="AU613"/>
      <c r="AV613"/>
      <c r="AW613"/>
      <c r="AX613"/>
      <c r="AY613"/>
      <c r="AZ613"/>
      <c r="BA613"/>
      <c r="BB613"/>
      <c r="BC613"/>
    </row>
    <row r="614" spans="1:55" s="8" customFormat="1">
      <c r="A614"/>
      <c r="B614"/>
      <c r="C614"/>
      <c r="D614"/>
      <c r="E614"/>
      <c r="F614"/>
      <c r="G614"/>
      <c r="H614"/>
      <c r="I614"/>
      <c r="J614"/>
      <c r="K614"/>
      <c r="L614"/>
      <c r="M614"/>
      <c r="N614"/>
      <c r="O614"/>
      <c r="P614"/>
      <c r="R614" s="47"/>
      <c r="S614"/>
      <c r="T614"/>
      <c r="U614"/>
      <c r="V614"/>
      <c r="W614"/>
      <c r="X614"/>
      <c r="Y614"/>
      <c r="Z614"/>
      <c r="AA614" s="12"/>
      <c r="AB614" s="12"/>
      <c r="AC614" s="12"/>
      <c r="AD614" s="12"/>
      <c r="AE614"/>
      <c r="AF614"/>
      <c r="AG614"/>
      <c r="AH614"/>
      <c r="AI614"/>
      <c r="AJ614"/>
      <c r="AK614"/>
      <c r="AL614"/>
      <c r="AM614"/>
      <c r="AN614"/>
      <c r="AO614"/>
      <c r="AP614"/>
      <c r="AQ614"/>
      <c r="AR614"/>
      <c r="AS614"/>
      <c r="AT614"/>
      <c r="AU614"/>
      <c r="AV614"/>
      <c r="AW614"/>
      <c r="AX614"/>
      <c r="AY614"/>
      <c r="AZ614"/>
      <c r="BA614"/>
      <c r="BB614"/>
      <c r="BC614"/>
    </row>
    <row r="615" spans="1:55" s="8" customFormat="1">
      <c r="A615"/>
      <c r="B615"/>
      <c r="C615"/>
      <c r="D615"/>
      <c r="E615"/>
      <c r="F615"/>
      <c r="G615"/>
      <c r="H615"/>
      <c r="I615"/>
      <c r="J615"/>
      <c r="K615"/>
      <c r="L615"/>
      <c r="M615"/>
      <c r="N615"/>
      <c r="O615"/>
      <c r="P615"/>
      <c r="R615" s="47"/>
      <c r="S615"/>
      <c r="T615"/>
      <c r="U615"/>
      <c r="V615"/>
      <c r="W615"/>
      <c r="X615"/>
      <c r="Y615"/>
      <c r="Z615"/>
      <c r="AA615" s="12"/>
      <c r="AB615" s="12"/>
      <c r="AC615" s="12"/>
      <c r="AD615" s="12"/>
      <c r="AE615"/>
      <c r="AF615"/>
      <c r="AG615"/>
      <c r="AH615"/>
      <c r="AI615"/>
      <c r="AJ615"/>
      <c r="AK615"/>
      <c r="AL615"/>
      <c r="AM615"/>
      <c r="AN615"/>
      <c r="AO615"/>
      <c r="AP615"/>
      <c r="AQ615"/>
      <c r="AR615"/>
      <c r="AS615"/>
      <c r="AT615"/>
      <c r="AU615"/>
      <c r="AV615"/>
      <c r="AW615"/>
      <c r="AX615"/>
      <c r="AY615"/>
      <c r="AZ615"/>
      <c r="BA615"/>
      <c r="BB615"/>
      <c r="BC615"/>
    </row>
    <row r="616" spans="1:55" s="8" customFormat="1">
      <c r="A616"/>
      <c r="B616"/>
      <c r="C616"/>
      <c r="D616"/>
      <c r="E616"/>
      <c r="F616"/>
      <c r="G616"/>
      <c r="H616"/>
      <c r="I616"/>
      <c r="J616"/>
      <c r="K616"/>
      <c r="L616"/>
      <c r="M616"/>
      <c r="N616"/>
      <c r="O616"/>
      <c r="P616"/>
      <c r="R616" s="47"/>
      <c r="S616"/>
      <c r="T616"/>
      <c r="U616"/>
      <c r="V616"/>
      <c r="W616"/>
      <c r="X616"/>
      <c r="Y616"/>
      <c r="Z616"/>
      <c r="AA616" s="12"/>
      <c r="AB616" s="12"/>
      <c r="AC616" s="12"/>
      <c r="AD616" s="12"/>
      <c r="AE616"/>
      <c r="AF616"/>
      <c r="AG616"/>
      <c r="AH616"/>
      <c r="AI616"/>
      <c r="AJ616"/>
      <c r="AK616"/>
      <c r="AL616"/>
      <c r="AM616"/>
      <c r="AN616"/>
      <c r="AO616"/>
      <c r="AP616"/>
      <c r="AQ616"/>
      <c r="AR616"/>
      <c r="AS616"/>
      <c r="AT616"/>
      <c r="AU616"/>
      <c r="AV616"/>
      <c r="AW616"/>
      <c r="AX616"/>
      <c r="AY616"/>
      <c r="AZ616"/>
      <c r="BA616"/>
      <c r="BB616"/>
      <c r="BC616"/>
    </row>
    <row r="617" spans="1:55" s="8" customFormat="1">
      <c r="A617"/>
      <c r="B617"/>
      <c r="C617"/>
      <c r="D617"/>
      <c r="E617"/>
      <c r="F617"/>
      <c r="G617"/>
      <c r="H617"/>
      <c r="I617"/>
      <c r="J617"/>
      <c r="K617"/>
      <c r="L617"/>
      <c r="M617"/>
      <c r="N617"/>
      <c r="O617"/>
      <c r="P617"/>
      <c r="R617" s="47"/>
      <c r="S617"/>
      <c r="T617"/>
      <c r="U617"/>
      <c r="V617"/>
      <c r="W617"/>
      <c r="X617"/>
      <c r="Y617"/>
      <c r="Z617"/>
      <c r="AA617" s="12"/>
      <c r="AB617" s="12"/>
      <c r="AC617" s="12"/>
      <c r="AD617" s="12"/>
      <c r="AE617"/>
      <c r="AF617"/>
      <c r="AG617"/>
      <c r="AH617"/>
      <c r="AI617"/>
      <c r="AJ617"/>
      <c r="AK617"/>
      <c r="AL617"/>
      <c r="AM617"/>
      <c r="AN617"/>
      <c r="AO617"/>
      <c r="AP617"/>
      <c r="AQ617"/>
      <c r="AR617"/>
      <c r="AS617"/>
      <c r="AT617"/>
      <c r="AU617"/>
      <c r="AV617"/>
      <c r="AW617"/>
      <c r="AX617"/>
      <c r="AY617"/>
      <c r="AZ617"/>
      <c r="BA617"/>
      <c r="BB617"/>
      <c r="BC617"/>
    </row>
    <row r="618" spans="1:55" s="8" customFormat="1">
      <c r="A618"/>
      <c r="B618"/>
      <c r="C618"/>
      <c r="D618"/>
      <c r="E618"/>
      <c r="F618"/>
      <c r="G618"/>
      <c r="H618"/>
      <c r="I618"/>
      <c r="J618"/>
      <c r="K618"/>
      <c r="L618"/>
      <c r="M618"/>
      <c r="N618"/>
      <c r="O618"/>
      <c r="P618"/>
      <c r="R618" s="47"/>
      <c r="S618"/>
      <c r="T618"/>
      <c r="U618"/>
      <c r="V618"/>
      <c r="W618"/>
      <c r="X618"/>
      <c r="Y618"/>
      <c r="Z618"/>
      <c r="AA618" s="12"/>
      <c r="AB618" s="12"/>
      <c r="AC618" s="12"/>
      <c r="AD618" s="12"/>
      <c r="AE618"/>
      <c r="AF618"/>
      <c r="AG618"/>
      <c r="AH618"/>
      <c r="AI618"/>
      <c r="AJ618"/>
      <c r="AK618"/>
      <c r="AL618"/>
      <c r="AM618"/>
      <c r="AN618"/>
      <c r="AO618"/>
      <c r="AP618"/>
      <c r="AQ618"/>
      <c r="AR618"/>
      <c r="AS618"/>
      <c r="AT618"/>
      <c r="AU618"/>
      <c r="AV618"/>
      <c r="AW618"/>
      <c r="AX618"/>
      <c r="AY618"/>
      <c r="AZ618"/>
      <c r="BA618"/>
      <c r="BB618"/>
      <c r="BC618"/>
    </row>
    <row r="619" spans="1:55" s="8" customFormat="1">
      <c r="A619"/>
      <c r="B619"/>
      <c r="C619"/>
      <c r="D619"/>
      <c r="E619"/>
      <c r="F619"/>
      <c r="G619"/>
      <c r="H619"/>
      <c r="I619"/>
      <c r="J619"/>
      <c r="K619"/>
      <c r="L619"/>
      <c r="M619"/>
      <c r="N619"/>
      <c r="O619"/>
      <c r="P619"/>
      <c r="R619" s="47"/>
      <c r="S619"/>
      <c r="T619"/>
      <c r="U619"/>
      <c r="V619"/>
      <c r="W619"/>
      <c r="X619"/>
      <c r="Y619"/>
      <c r="Z619"/>
      <c r="AA619" s="12"/>
      <c r="AB619" s="12"/>
      <c r="AC619" s="12"/>
      <c r="AD619" s="12"/>
      <c r="AE619"/>
      <c r="AF619"/>
      <c r="AG619"/>
      <c r="AH619"/>
      <c r="AI619"/>
      <c r="AJ619"/>
      <c r="AK619"/>
      <c r="AL619"/>
      <c r="AM619"/>
      <c r="AN619"/>
      <c r="AO619"/>
      <c r="AP619"/>
      <c r="AQ619"/>
      <c r="AR619"/>
      <c r="AS619"/>
      <c r="AT619"/>
      <c r="AU619"/>
      <c r="AV619"/>
      <c r="AW619"/>
      <c r="AX619"/>
      <c r="AY619"/>
      <c r="AZ619"/>
      <c r="BA619"/>
      <c r="BB619"/>
      <c r="BC619"/>
    </row>
    <row r="620" spans="1:55" s="8" customFormat="1">
      <c r="A620"/>
      <c r="B620"/>
      <c r="C620"/>
      <c r="D620"/>
      <c r="E620"/>
      <c r="F620"/>
      <c r="G620"/>
      <c r="H620"/>
      <c r="I620"/>
      <c r="J620"/>
      <c r="K620"/>
      <c r="L620"/>
      <c r="M620"/>
      <c r="N620"/>
      <c r="O620"/>
      <c r="P620"/>
      <c r="R620" s="47"/>
      <c r="S620"/>
      <c r="T620"/>
      <c r="U620"/>
      <c r="V620"/>
      <c r="W620"/>
      <c r="X620"/>
      <c r="Y620"/>
      <c r="Z620"/>
      <c r="AA620" s="12"/>
      <c r="AB620" s="12"/>
      <c r="AC620" s="12"/>
      <c r="AD620" s="12"/>
      <c r="AE620"/>
      <c r="AF620"/>
      <c r="AG620"/>
      <c r="AH620"/>
      <c r="AI620"/>
      <c r="AJ620"/>
      <c r="AK620"/>
      <c r="AL620"/>
      <c r="AM620"/>
      <c r="AN620"/>
      <c r="AO620"/>
      <c r="AP620"/>
      <c r="AQ620"/>
      <c r="AR620"/>
      <c r="AS620"/>
      <c r="AT620"/>
      <c r="AU620"/>
      <c r="AV620"/>
      <c r="AW620"/>
      <c r="AX620"/>
      <c r="AY620"/>
      <c r="AZ620"/>
      <c r="BA620"/>
      <c r="BB620"/>
      <c r="BC620"/>
    </row>
    <row r="621" spans="1:55" s="8" customFormat="1">
      <c r="A621"/>
      <c r="B621"/>
      <c r="C621"/>
      <c r="D621"/>
      <c r="E621"/>
      <c r="F621"/>
      <c r="G621"/>
      <c r="H621"/>
      <c r="I621"/>
      <c r="J621"/>
      <c r="K621"/>
      <c r="L621"/>
      <c r="M621"/>
      <c r="N621"/>
      <c r="O621"/>
      <c r="P621"/>
      <c r="R621" s="47"/>
      <c r="S621"/>
      <c r="T621"/>
      <c r="U621"/>
      <c r="V621"/>
      <c r="W621"/>
      <c r="X621"/>
      <c r="Y621"/>
      <c r="Z621"/>
      <c r="AA621" s="12"/>
      <c r="AB621" s="12"/>
      <c r="AC621" s="12"/>
      <c r="AD621" s="12"/>
      <c r="AE621"/>
      <c r="AF621"/>
      <c r="AG621"/>
      <c r="AH621"/>
      <c r="AI621"/>
      <c r="AJ621"/>
      <c r="AK621"/>
      <c r="AL621"/>
      <c r="AM621"/>
      <c r="AN621"/>
      <c r="AO621"/>
      <c r="AP621"/>
      <c r="AQ621"/>
      <c r="AR621"/>
      <c r="AS621"/>
      <c r="AT621"/>
      <c r="AU621"/>
      <c r="AV621"/>
      <c r="AW621"/>
      <c r="AX621"/>
      <c r="AY621"/>
      <c r="AZ621"/>
      <c r="BA621"/>
      <c r="BB621"/>
      <c r="BC621"/>
    </row>
    <row r="622" spans="1:55" s="8" customFormat="1">
      <c r="A622"/>
      <c r="B622"/>
      <c r="C622"/>
      <c r="D622"/>
      <c r="E622"/>
      <c r="F622"/>
      <c r="G622"/>
      <c r="H622"/>
      <c r="I622"/>
      <c r="J622"/>
      <c r="K622"/>
      <c r="L622"/>
      <c r="M622"/>
      <c r="N622"/>
      <c r="O622"/>
      <c r="P622"/>
      <c r="R622" s="47"/>
      <c r="S622"/>
      <c r="T622"/>
      <c r="U622"/>
      <c r="V622"/>
      <c r="W622"/>
      <c r="X622"/>
      <c r="Y622"/>
      <c r="Z622"/>
      <c r="AA622" s="12"/>
      <c r="AB622" s="12"/>
      <c r="AC622" s="12"/>
      <c r="AD622" s="12"/>
      <c r="AE622"/>
      <c r="AF622"/>
      <c r="AG622"/>
      <c r="AH622"/>
      <c r="AI622"/>
      <c r="AJ622"/>
      <c r="AK622"/>
      <c r="AL622"/>
      <c r="AM622"/>
      <c r="AN622"/>
      <c r="AO622"/>
      <c r="AP622"/>
      <c r="AQ622"/>
      <c r="AR622"/>
      <c r="AS622"/>
      <c r="AT622"/>
      <c r="AU622"/>
      <c r="AV622"/>
      <c r="AW622"/>
      <c r="AX622"/>
      <c r="AY622"/>
      <c r="AZ622"/>
      <c r="BA622"/>
      <c r="BB622"/>
      <c r="BC622"/>
    </row>
    <row r="623" spans="1:55" s="8" customFormat="1">
      <c r="A623"/>
      <c r="B623"/>
      <c r="C623"/>
      <c r="D623"/>
      <c r="E623"/>
      <c r="F623"/>
      <c r="G623"/>
      <c r="H623"/>
      <c r="I623"/>
      <c r="J623"/>
      <c r="K623"/>
      <c r="L623"/>
      <c r="M623"/>
      <c r="N623"/>
      <c r="O623"/>
      <c r="P623"/>
      <c r="R623" s="47"/>
      <c r="S623"/>
      <c r="T623"/>
      <c r="U623"/>
      <c r="V623"/>
      <c r="W623"/>
      <c r="X623"/>
      <c r="Y623"/>
      <c r="Z623"/>
      <c r="AA623" s="12"/>
      <c r="AB623" s="12"/>
      <c r="AC623" s="12"/>
      <c r="AD623" s="12"/>
      <c r="AE623"/>
      <c r="AF623"/>
      <c r="AG623"/>
      <c r="AH623"/>
      <c r="AI623"/>
      <c r="AJ623"/>
      <c r="AK623"/>
      <c r="AL623"/>
      <c r="AM623"/>
      <c r="AN623"/>
      <c r="AO623"/>
      <c r="AP623"/>
      <c r="AQ623"/>
      <c r="AR623"/>
      <c r="AS623"/>
      <c r="AT623"/>
      <c r="AU623"/>
      <c r="AV623"/>
      <c r="AW623"/>
      <c r="AX623"/>
      <c r="AY623"/>
      <c r="AZ623"/>
      <c r="BA623"/>
      <c r="BB623"/>
      <c r="BC623"/>
    </row>
    <row r="624" spans="1:55" s="8" customFormat="1">
      <c r="A624"/>
      <c r="B624"/>
      <c r="C624"/>
      <c r="D624"/>
      <c r="E624"/>
      <c r="F624"/>
      <c r="G624"/>
      <c r="H624"/>
      <c r="I624"/>
      <c r="J624"/>
      <c r="K624"/>
      <c r="L624"/>
      <c r="M624"/>
      <c r="N624"/>
      <c r="O624"/>
      <c r="P624"/>
      <c r="R624" s="47"/>
      <c r="S624"/>
      <c r="T624"/>
      <c r="U624"/>
      <c r="V624"/>
      <c r="W624"/>
      <c r="X624"/>
      <c r="Y624"/>
      <c r="Z624"/>
      <c r="AA624" s="12"/>
      <c r="AB624" s="12"/>
      <c r="AC624" s="12"/>
      <c r="AD624" s="12"/>
      <c r="AE624"/>
      <c r="AF624"/>
      <c r="AG624"/>
      <c r="AH624"/>
      <c r="AI624"/>
      <c r="AJ624"/>
      <c r="AK624"/>
      <c r="AL624"/>
      <c r="AM624"/>
      <c r="AN624"/>
      <c r="AO624"/>
      <c r="AP624"/>
      <c r="AQ624"/>
      <c r="AR624"/>
      <c r="AS624"/>
      <c r="AT624"/>
      <c r="AU624"/>
      <c r="AV624"/>
      <c r="AW624"/>
      <c r="AX624"/>
      <c r="AY624"/>
      <c r="AZ624"/>
      <c r="BA624"/>
      <c r="BB624"/>
      <c r="BC624"/>
    </row>
    <row r="625" spans="1:55" s="8" customFormat="1">
      <c r="A625"/>
      <c r="B625"/>
      <c r="C625"/>
      <c r="D625"/>
      <c r="E625"/>
      <c r="F625"/>
      <c r="G625"/>
      <c r="H625"/>
      <c r="I625"/>
      <c r="J625"/>
      <c r="K625"/>
      <c r="L625"/>
      <c r="M625"/>
      <c r="N625"/>
      <c r="O625"/>
      <c r="P625"/>
      <c r="R625" s="47"/>
      <c r="S625"/>
      <c r="T625"/>
      <c r="U625"/>
      <c r="V625"/>
      <c r="W625"/>
      <c r="X625"/>
      <c r="Y625"/>
      <c r="Z625"/>
      <c r="AA625" s="12"/>
      <c r="AB625" s="12"/>
      <c r="AC625" s="12"/>
      <c r="AD625" s="12"/>
      <c r="AE625"/>
      <c r="AF625"/>
      <c r="AG625"/>
      <c r="AH625"/>
      <c r="AI625"/>
      <c r="AJ625"/>
      <c r="AK625"/>
      <c r="AL625"/>
      <c r="AM625"/>
      <c r="AN625"/>
      <c r="AO625"/>
      <c r="AP625"/>
      <c r="AQ625"/>
      <c r="AR625"/>
      <c r="AS625"/>
      <c r="AT625"/>
      <c r="AU625"/>
      <c r="AV625"/>
      <c r="AW625"/>
      <c r="AX625"/>
      <c r="AY625"/>
      <c r="AZ625"/>
      <c r="BA625"/>
      <c r="BB625"/>
      <c r="BC625"/>
    </row>
    <row r="626" spans="1:55" s="8" customFormat="1">
      <c r="A626"/>
      <c r="B626"/>
      <c r="C626"/>
      <c r="D626"/>
      <c r="E626"/>
      <c r="F626"/>
      <c r="G626"/>
      <c r="H626"/>
      <c r="I626"/>
      <c r="J626"/>
      <c r="K626"/>
      <c r="L626"/>
      <c r="M626"/>
      <c r="N626"/>
      <c r="O626"/>
      <c r="P626"/>
      <c r="R626" s="47"/>
      <c r="S626"/>
      <c r="T626"/>
      <c r="U626"/>
      <c r="V626"/>
      <c r="W626"/>
      <c r="X626"/>
      <c r="Y626"/>
      <c r="Z626"/>
      <c r="AA626" s="12"/>
      <c r="AB626" s="12"/>
      <c r="AC626" s="12"/>
      <c r="AD626" s="12"/>
      <c r="AE626"/>
      <c r="AF626"/>
      <c r="AG626"/>
      <c r="AH626"/>
      <c r="AI626"/>
      <c r="AJ626"/>
      <c r="AK626"/>
      <c r="AL626"/>
      <c r="AM626"/>
      <c r="AN626"/>
      <c r="AO626"/>
      <c r="AP626"/>
      <c r="AQ626"/>
      <c r="AR626"/>
      <c r="AS626"/>
      <c r="AT626"/>
      <c r="AU626"/>
      <c r="AV626"/>
      <c r="AW626"/>
      <c r="AX626"/>
      <c r="AY626"/>
      <c r="AZ626"/>
      <c r="BA626"/>
      <c r="BB626"/>
      <c r="BC626"/>
    </row>
    <row r="627" spans="1:55" s="8" customFormat="1">
      <c r="A627"/>
      <c r="B627"/>
      <c r="C627"/>
      <c r="D627"/>
      <c r="E627"/>
      <c r="F627"/>
      <c r="G627"/>
      <c r="H627"/>
      <c r="I627"/>
      <c r="J627"/>
      <c r="K627"/>
      <c r="L627"/>
      <c r="M627"/>
      <c r="N627"/>
      <c r="O627"/>
      <c r="P627"/>
      <c r="R627" s="47"/>
      <c r="S627"/>
      <c r="T627"/>
      <c r="U627"/>
      <c r="V627"/>
      <c r="W627"/>
      <c r="X627"/>
      <c r="Y627"/>
      <c r="Z627"/>
      <c r="AA627" s="12"/>
      <c r="AB627" s="12"/>
      <c r="AC627" s="12"/>
      <c r="AD627" s="12"/>
      <c r="AE627"/>
      <c r="AF627"/>
      <c r="AG627"/>
      <c r="AH627"/>
      <c r="AI627"/>
      <c r="AJ627"/>
      <c r="AK627"/>
      <c r="AL627"/>
      <c r="AM627"/>
      <c r="AN627"/>
      <c r="AO627"/>
      <c r="AP627"/>
      <c r="AQ627"/>
      <c r="AR627"/>
      <c r="AS627"/>
      <c r="AT627"/>
      <c r="AU627"/>
      <c r="AV627"/>
      <c r="AW627"/>
      <c r="AX627"/>
      <c r="AY627"/>
      <c r="AZ627"/>
      <c r="BA627"/>
      <c r="BB627"/>
      <c r="BC627"/>
    </row>
    <row r="628" spans="1:55" s="8" customFormat="1">
      <c r="A628"/>
      <c r="B628"/>
      <c r="C628"/>
      <c r="D628"/>
      <c r="E628"/>
      <c r="F628"/>
      <c r="G628"/>
      <c r="H628"/>
      <c r="I628"/>
      <c r="J628"/>
      <c r="K628"/>
      <c r="L628"/>
      <c r="M628"/>
      <c r="N628"/>
      <c r="O628"/>
      <c r="P628"/>
      <c r="R628" s="47"/>
      <c r="S628"/>
      <c r="T628"/>
      <c r="U628"/>
      <c r="V628"/>
      <c r="W628"/>
      <c r="X628"/>
      <c r="Y628"/>
      <c r="Z628"/>
      <c r="AA628" s="12"/>
      <c r="AB628" s="12"/>
      <c r="AC628" s="12"/>
      <c r="AD628" s="12"/>
      <c r="AE628"/>
      <c r="AF628"/>
      <c r="AG628"/>
      <c r="AH628"/>
      <c r="AI628"/>
      <c r="AJ628"/>
      <c r="AK628"/>
      <c r="AL628"/>
      <c r="AM628"/>
      <c r="AN628"/>
      <c r="AO628"/>
      <c r="AP628"/>
      <c r="AQ628"/>
      <c r="AR628"/>
      <c r="AS628"/>
      <c r="AT628"/>
      <c r="AU628"/>
      <c r="AV628"/>
      <c r="AW628"/>
      <c r="AX628"/>
      <c r="AY628"/>
      <c r="AZ628"/>
      <c r="BA628"/>
      <c r="BB628"/>
      <c r="BC628"/>
    </row>
    <row r="629" spans="1:55" s="8" customFormat="1">
      <c r="A629"/>
      <c r="B629"/>
      <c r="C629"/>
      <c r="D629"/>
      <c r="E629"/>
      <c r="F629"/>
      <c r="G629"/>
      <c r="H629"/>
      <c r="I629"/>
      <c r="J629"/>
      <c r="K629"/>
      <c r="L629"/>
      <c r="M629"/>
      <c r="N629"/>
      <c r="O629"/>
      <c r="P629"/>
      <c r="R629" s="47"/>
      <c r="S629"/>
      <c r="T629"/>
      <c r="U629"/>
      <c r="V629"/>
      <c r="W629"/>
      <c r="X629"/>
      <c r="Y629"/>
      <c r="Z629"/>
      <c r="AA629" s="12"/>
      <c r="AB629" s="12"/>
      <c r="AC629" s="12"/>
      <c r="AD629" s="12"/>
      <c r="AE629"/>
      <c r="AF629"/>
      <c r="AG629"/>
      <c r="AH629"/>
      <c r="AI629"/>
      <c r="AJ629"/>
      <c r="AK629"/>
      <c r="AL629"/>
      <c r="AM629"/>
      <c r="AN629"/>
      <c r="AO629"/>
      <c r="AP629"/>
      <c r="AQ629"/>
      <c r="AR629"/>
      <c r="AS629"/>
      <c r="AT629"/>
      <c r="AU629"/>
      <c r="AV629"/>
      <c r="AW629"/>
      <c r="AX629"/>
      <c r="AY629"/>
      <c r="AZ629"/>
      <c r="BA629"/>
      <c r="BB629"/>
      <c r="BC629"/>
    </row>
    <row r="630" spans="1:55" s="8" customFormat="1">
      <c r="A630"/>
      <c r="B630"/>
      <c r="C630"/>
      <c r="D630"/>
      <c r="E630"/>
      <c r="F630"/>
      <c r="G630"/>
      <c r="H630"/>
      <c r="I630"/>
      <c r="J630"/>
      <c r="K630"/>
      <c r="L630"/>
      <c r="M630"/>
      <c r="N630"/>
      <c r="O630"/>
      <c r="P630"/>
      <c r="R630" s="47"/>
      <c r="S630"/>
      <c r="T630"/>
      <c r="U630"/>
      <c r="V630"/>
      <c r="W630"/>
      <c r="X630"/>
      <c r="Y630"/>
      <c r="Z630"/>
      <c r="AA630" s="12"/>
      <c r="AB630" s="12"/>
      <c r="AC630" s="12"/>
      <c r="AD630" s="12"/>
      <c r="AE630"/>
      <c r="AF630"/>
      <c r="AG630"/>
      <c r="AH630"/>
      <c r="AI630"/>
      <c r="AJ630"/>
      <c r="AK630"/>
      <c r="AL630"/>
      <c r="AM630"/>
      <c r="AN630"/>
      <c r="AO630"/>
      <c r="AP630"/>
      <c r="AQ630"/>
      <c r="AR630"/>
      <c r="AS630"/>
      <c r="AT630"/>
      <c r="AU630"/>
      <c r="AV630"/>
      <c r="AW630"/>
      <c r="AX630"/>
      <c r="AY630"/>
      <c r="AZ630"/>
      <c r="BA630"/>
      <c r="BB630"/>
      <c r="BC630"/>
    </row>
    <row r="631" spans="1:55" s="8" customFormat="1">
      <c r="A631"/>
      <c r="B631"/>
      <c r="C631"/>
      <c r="D631"/>
      <c r="E631"/>
      <c r="F631"/>
      <c r="G631"/>
      <c r="H631"/>
      <c r="I631"/>
      <c r="J631"/>
      <c r="K631"/>
      <c r="L631"/>
      <c r="M631"/>
      <c r="N631"/>
      <c r="O631"/>
      <c r="P631"/>
      <c r="R631" s="47"/>
      <c r="S631"/>
      <c r="T631"/>
      <c r="U631"/>
      <c r="V631"/>
      <c r="W631"/>
      <c r="X631"/>
      <c r="Y631"/>
      <c r="Z631"/>
      <c r="AA631" s="12"/>
      <c r="AB631" s="12"/>
      <c r="AC631" s="12"/>
      <c r="AD631" s="12"/>
      <c r="AE631"/>
      <c r="AF631"/>
      <c r="AG631"/>
      <c r="AH631"/>
      <c r="AI631"/>
      <c r="AJ631"/>
      <c r="AK631"/>
      <c r="AL631"/>
      <c r="AM631"/>
      <c r="AN631"/>
      <c r="AO631"/>
      <c r="AP631"/>
      <c r="AQ631"/>
      <c r="AR631"/>
      <c r="AS631"/>
      <c r="AT631"/>
      <c r="AU631"/>
      <c r="AV631"/>
      <c r="AW631"/>
      <c r="AX631"/>
      <c r="AY631"/>
      <c r="AZ631"/>
      <c r="BA631"/>
      <c r="BB631"/>
      <c r="BC631"/>
    </row>
    <row r="632" spans="1:55" s="8" customFormat="1">
      <c r="A632"/>
      <c r="B632"/>
      <c r="C632"/>
      <c r="D632"/>
      <c r="E632"/>
      <c r="F632"/>
      <c r="G632"/>
      <c r="H632"/>
      <c r="I632"/>
      <c r="J632"/>
      <c r="K632"/>
      <c r="L632"/>
      <c r="M632"/>
      <c r="N632"/>
      <c r="O632"/>
      <c r="P632"/>
      <c r="R632" s="47"/>
      <c r="S632"/>
      <c r="T632"/>
      <c r="U632"/>
      <c r="V632"/>
      <c r="W632"/>
      <c r="X632"/>
      <c r="Y632"/>
      <c r="Z632"/>
      <c r="AA632" s="12"/>
      <c r="AB632" s="12"/>
      <c r="AC632" s="12"/>
      <c r="AD632" s="12"/>
      <c r="AE632"/>
      <c r="AF632"/>
      <c r="AG632"/>
      <c r="AH632"/>
      <c r="AI632"/>
      <c r="AJ632"/>
      <c r="AK632"/>
      <c r="AL632"/>
      <c r="AM632"/>
      <c r="AN632"/>
      <c r="AO632"/>
      <c r="AP632"/>
      <c r="AQ632"/>
      <c r="AR632"/>
      <c r="AS632"/>
      <c r="AT632"/>
      <c r="AU632"/>
      <c r="AV632"/>
      <c r="AW632"/>
      <c r="AX632"/>
      <c r="AY632"/>
      <c r="AZ632"/>
      <c r="BA632"/>
      <c r="BB632"/>
      <c r="BC632"/>
    </row>
    <row r="633" spans="1:55" s="8" customFormat="1">
      <c r="A633"/>
      <c r="B633"/>
      <c r="C633"/>
      <c r="D633"/>
      <c r="E633"/>
      <c r="F633"/>
      <c r="G633"/>
      <c r="H633"/>
      <c r="I633"/>
      <c r="J633"/>
      <c r="K633"/>
      <c r="L633"/>
      <c r="M633"/>
      <c r="N633"/>
      <c r="O633"/>
      <c r="P633"/>
      <c r="R633" s="47"/>
      <c r="S633"/>
      <c r="T633"/>
      <c r="U633"/>
      <c r="V633"/>
      <c r="W633"/>
      <c r="X633"/>
      <c r="Y633"/>
      <c r="Z633"/>
      <c r="AA633" s="12"/>
      <c r="AB633" s="12"/>
      <c r="AC633" s="12"/>
      <c r="AD633" s="12"/>
      <c r="AE633"/>
      <c r="AF633"/>
      <c r="AG633"/>
      <c r="AH633"/>
      <c r="AI633"/>
      <c r="AJ633"/>
      <c r="AK633"/>
      <c r="AL633"/>
      <c r="AM633"/>
      <c r="AN633"/>
      <c r="AO633"/>
      <c r="AP633"/>
      <c r="AQ633"/>
      <c r="AR633"/>
      <c r="AS633"/>
      <c r="AT633"/>
      <c r="AU633"/>
      <c r="AV633"/>
      <c r="AW633"/>
      <c r="AX633"/>
      <c r="AY633"/>
      <c r="AZ633"/>
      <c r="BA633"/>
      <c r="BB633"/>
      <c r="BC633"/>
    </row>
    <row r="634" spans="1:55" s="8" customFormat="1">
      <c r="A634"/>
      <c r="B634"/>
      <c r="C634"/>
      <c r="D634"/>
      <c r="E634"/>
      <c r="F634"/>
      <c r="G634"/>
      <c r="H634"/>
      <c r="I634"/>
      <c r="J634"/>
      <c r="K634"/>
      <c r="L634"/>
      <c r="M634"/>
      <c r="N634"/>
      <c r="O634"/>
      <c r="P634"/>
      <c r="R634" s="47"/>
      <c r="S634"/>
      <c r="T634"/>
      <c r="U634"/>
      <c r="V634"/>
      <c r="W634"/>
      <c r="X634"/>
      <c r="Y634"/>
      <c r="Z634"/>
      <c r="AA634" s="12"/>
      <c r="AB634" s="12"/>
      <c r="AC634" s="12"/>
      <c r="AD634" s="12"/>
      <c r="AE634"/>
      <c r="AF634"/>
      <c r="AG634"/>
      <c r="AH634"/>
      <c r="AI634"/>
      <c r="AJ634"/>
      <c r="AK634"/>
      <c r="AL634"/>
      <c r="AM634"/>
      <c r="AN634"/>
      <c r="AO634"/>
      <c r="AP634"/>
      <c r="AQ634"/>
      <c r="AR634"/>
      <c r="AS634"/>
      <c r="AT634"/>
      <c r="AU634"/>
      <c r="AV634"/>
      <c r="AW634"/>
      <c r="AX634"/>
      <c r="AY634"/>
      <c r="AZ634"/>
      <c r="BA634"/>
      <c r="BB634"/>
      <c r="BC634"/>
    </row>
    <row r="635" spans="1:55" s="8" customFormat="1">
      <c r="A635"/>
      <c r="B635"/>
      <c r="C635"/>
      <c r="D635"/>
      <c r="E635"/>
      <c r="F635"/>
      <c r="G635"/>
      <c r="H635"/>
      <c r="I635"/>
      <c r="J635"/>
      <c r="K635"/>
      <c r="L635"/>
      <c r="M635"/>
      <c r="N635"/>
      <c r="O635"/>
      <c r="P635"/>
      <c r="R635" s="47"/>
      <c r="S635"/>
      <c r="T635"/>
      <c r="U635"/>
      <c r="V635"/>
      <c r="W635"/>
      <c r="X635"/>
      <c r="Y635"/>
      <c r="Z635"/>
      <c r="AA635" s="12"/>
      <c r="AB635" s="12"/>
      <c r="AC635" s="12"/>
      <c r="AD635" s="12"/>
      <c r="AE635"/>
      <c r="AF635"/>
      <c r="AG635"/>
      <c r="AH635"/>
      <c r="AI635"/>
      <c r="AJ635"/>
      <c r="AK635"/>
      <c r="AL635"/>
      <c r="AM635"/>
      <c r="AN635"/>
      <c r="AO635"/>
      <c r="AP635"/>
      <c r="AQ635"/>
      <c r="AR635"/>
      <c r="AS635"/>
      <c r="AT635"/>
      <c r="AU635"/>
      <c r="AV635"/>
      <c r="AW635"/>
      <c r="AX635"/>
      <c r="AY635"/>
      <c r="AZ635"/>
      <c r="BA635"/>
      <c r="BB635"/>
      <c r="BC635"/>
    </row>
    <row r="636" spans="1:55" s="8" customFormat="1">
      <c r="A636"/>
      <c r="B636"/>
      <c r="C636"/>
      <c r="D636"/>
      <c r="E636"/>
      <c r="F636"/>
      <c r="G636"/>
      <c r="H636"/>
      <c r="I636"/>
      <c r="J636"/>
      <c r="K636"/>
      <c r="L636"/>
      <c r="M636"/>
      <c r="N636"/>
      <c r="O636"/>
      <c r="P636"/>
      <c r="R636" s="47"/>
      <c r="S636"/>
      <c r="T636"/>
      <c r="U636"/>
      <c r="V636"/>
      <c r="W636"/>
      <c r="X636"/>
      <c r="Y636"/>
      <c r="Z636"/>
      <c r="AA636" s="12"/>
      <c r="AB636" s="12"/>
      <c r="AC636" s="12"/>
      <c r="AD636" s="12"/>
      <c r="AE636"/>
      <c r="AF636"/>
      <c r="AG636"/>
      <c r="AH636"/>
      <c r="AI636"/>
      <c r="AJ636"/>
      <c r="AK636"/>
      <c r="AL636"/>
      <c r="AM636"/>
      <c r="AN636"/>
      <c r="AO636"/>
      <c r="AP636"/>
      <c r="AQ636"/>
      <c r="AR636"/>
      <c r="AS636"/>
      <c r="AT636"/>
      <c r="AU636"/>
      <c r="AV636"/>
      <c r="AW636"/>
      <c r="AX636"/>
      <c r="AY636"/>
      <c r="AZ636"/>
      <c r="BA636"/>
      <c r="BB636"/>
      <c r="BC636"/>
    </row>
    <row r="637" spans="1:55" s="8" customFormat="1">
      <c r="A637"/>
      <c r="B637"/>
      <c r="C637"/>
      <c r="D637"/>
      <c r="E637"/>
      <c r="F637"/>
      <c r="G637"/>
      <c r="H637"/>
      <c r="I637"/>
      <c r="J637"/>
      <c r="K637"/>
      <c r="L637"/>
      <c r="M637"/>
      <c r="N637"/>
      <c r="O637"/>
      <c r="P637"/>
      <c r="R637" s="47"/>
      <c r="S637"/>
      <c r="T637"/>
      <c r="U637"/>
      <c r="V637"/>
      <c r="W637"/>
      <c r="X637"/>
      <c r="Y637"/>
      <c r="Z637"/>
      <c r="AA637" s="12"/>
      <c r="AB637" s="12"/>
      <c r="AC637" s="12"/>
      <c r="AD637" s="12"/>
      <c r="AE637"/>
      <c r="AF637"/>
      <c r="AG637"/>
      <c r="AH637"/>
      <c r="AI637"/>
      <c r="AJ637"/>
      <c r="AK637"/>
      <c r="AL637"/>
      <c r="AM637"/>
      <c r="AN637"/>
      <c r="AO637"/>
      <c r="AP637"/>
      <c r="AQ637"/>
      <c r="AR637"/>
      <c r="AS637"/>
      <c r="AT637"/>
      <c r="AU637"/>
      <c r="AV637"/>
      <c r="AW637"/>
      <c r="AX637"/>
      <c r="AY637"/>
      <c r="AZ637"/>
      <c r="BA637"/>
      <c r="BB637"/>
      <c r="BC637"/>
    </row>
    <row r="638" spans="1:55" s="8" customFormat="1">
      <c r="A638"/>
      <c r="B638"/>
      <c r="C638"/>
      <c r="D638"/>
      <c r="E638"/>
      <c r="F638"/>
      <c r="G638"/>
      <c r="H638"/>
      <c r="I638"/>
      <c r="J638"/>
      <c r="K638"/>
      <c r="L638"/>
      <c r="M638"/>
      <c r="N638"/>
      <c r="O638"/>
      <c r="P638"/>
      <c r="R638" s="47"/>
      <c r="S638"/>
      <c r="T638"/>
      <c r="U638"/>
      <c r="V638"/>
      <c r="W638"/>
      <c r="X638"/>
      <c r="Y638"/>
      <c r="Z638"/>
      <c r="AA638" s="12"/>
      <c r="AB638" s="12"/>
      <c r="AC638" s="12"/>
      <c r="AD638" s="12"/>
      <c r="AE638"/>
      <c r="AF638"/>
      <c r="AG638"/>
      <c r="AH638"/>
      <c r="AI638"/>
      <c r="AJ638"/>
      <c r="AK638"/>
      <c r="AL638"/>
      <c r="AM638"/>
      <c r="AN638"/>
      <c r="AO638"/>
      <c r="AP638"/>
      <c r="AQ638"/>
      <c r="AR638"/>
      <c r="AS638"/>
      <c r="AT638"/>
      <c r="AU638"/>
      <c r="AV638"/>
      <c r="AW638"/>
      <c r="AX638"/>
      <c r="AY638"/>
      <c r="AZ638"/>
      <c r="BA638"/>
      <c r="BB638"/>
      <c r="BC638"/>
    </row>
    <row r="639" spans="1:55" s="8" customFormat="1">
      <c r="A639"/>
      <c r="B639"/>
      <c r="C639"/>
      <c r="D639"/>
      <c r="E639"/>
      <c r="F639"/>
      <c r="G639"/>
      <c r="H639"/>
      <c r="I639"/>
      <c r="J639"/>
      <c r="K639"/>
      <c r="L639"/>
      <c r="M639"/>
      <c r="N639"/>
      <c r="O639"/>
      <c r="P639"/>
      <c r="R639" s="47"/>
      <c r="S639"/>
      <c r="T639"/>
      <c r="U639"/>
      <c r="V639"/>
      <c r="W639"/>
      <c r="X639"/>
      <c r="Y639"/>
      <c r="Z639"/>
      <c r="AA639" s="12"/>
      <c r="AB639" s="12"/>
      <c r="AC639" s="12"/>
      <c r="AD639" s="12"/>
      <c r="AE639"/>
      <c r="AF639"/>
      <c r="AG639"/>
      <c r="AH639"/>
      <c r="AI639"/>
      <c r="AJ639"/>
      <c r="AK639"/>
      <c r="AL639"/>
      <c r="AM639"/>
      <c r="AN639"/>
      <c r="AO639"/>
      <c r="AP639"/>
      <c r="AQ639"/>
      <c r="AR639"/>
      <c r="AS639"/>
      <c r="AT639"/>
      <c r="AU639"/>
      <c r="AV639"/>
      <c r="AW639"/>
      <c r="AX639"/>
      <c r="AY639"/>
      <c r="AZ639"/>
      <c r="BA639"/>
      <c r="BB639"/>
      <c r="BC639"/>
    </row>
    <row r="640" spans="1:55" s="8" customFormat="1">
      <c r="A640"/>
      <c r="B640"/>
      <c r="C640"/>
      <c r="D640"/>
      <c r="E640"/>
      <c r="F640"/>
      <c r="G640"/>
      <c r="H640"/>
      <c r="I640"/>
      <c r="J640"/>
      <c r="K640"/>
      <c r="L640"/>
      <c r="M640"/>
      <c r="N640"/>
      <c r="O640"/>
      <c r="P640"/>
      <c r="R640" s="47"/>
      <c r="S640"/>
      <c r="T640"/>
      <c r="U640"/>
      <c r="V640"/>
      <c r="W640"/>
      <c r="X640"/>
      <c r="Y640"/>
      <c r="Z640"/>
      <c r="AA640" s="12"/>
      <c r="AB640" s="12"/>
      <c r="AC640" s="12"/>
      <c r="AD640" s="12"/>
      <c r="AE640"/>
      <c r="AF640"/>
      <c r="AG640"/>
      <c r="AH640"/>
      <c r="AI640"/>
      <c r="AJ640"/>
      <c r="AK640"/>
      <c r="AL640"/>
      <c r="AM640"/>
      <c r="AN640"/>
      <c r="AO640"/>
      <c r="AP640"/>
      <c r="AQ640"/>
      <c r="AR640"/>
      <c r="AS640"/>
      <c r="AT640"/>
      <c r="AU640"/>
      <c r="AV640"/>
      <c r="AW640"/>
      <c r="AX640"/>
      <c r="AY640"/>
      <c r="AZ640"/>
      <c r="BA640"/>
      <c r="BB640"/>
      <c r="BC640"/>
    </row>
    <row r="641" spans="1:55" s="8" customFormat="1">
      <c r="A641"/>
      <c r="B641"/>
      <c r="C641"/>
      <c r="D641"/>
      <c r="E641"/>
      <c r="F641"/>
      <c r="G641"/>
      <c r="H641"/>
      <c r="I641"/>
      <c r="J641"/>
      <c r="K641"/>
      <c r="L641"/>
      <c r="M641"/>
      <c r="N641"/>
      <c r="O641"/>
      <c r="P641"/>
      <c r="R641" s="47"/>
      <c r="S641"/>
      <c r="T641"/>
      <c r="U641"/>
      <c r="V641"/>
      <c r="W641"/>
      <c r="X641"/>
      <c r="Y641"/>
      <c r="Z641"/>
      <c r="AA641" s="12"/>
      <c r="AB641" s="12"/>
      <c r="AC641" s="12"/>
      <c r="AD641" s="12"/>
      <c r="AE641"/>
      <c r="AF641"/>
      <c r="AG641"/>
      <c r="AH641"/>
      <c r="AI641"/>
      <c r="AJ641"/>
      <c r="AK641"/>
      <c r="AL641"/>
      <c r="AM641"/>
      <c r="AN641"/>
      <c r="AO641"/>
      <c r="AP641"/>
      <c r="AQ641"/>
      <c r="AR641"/>
      <c r="AS641"/>
      <c r="AT641"/>
      <c r="AU641"/>
      <c r="AV641"/>
      <c r="AW641"/>
      <c r="AX641"/>
      <c r="AY641"/>
      <c r="AZ641"/>
      <c r="BA641"/>
      <c r="BB641"/>
      <c r="BC641"/>
    </row>
    <row r="642" spans="1:55" s="8" customFormat="1">
      <c r="A642"/>
      <c r="B642"/>
      <c r="C642"/>
      <c r="D642"/>
      <c r="E642"/>
      <c r="F642"/>
      <c r="G642"/>
      <c r="H642"/>
      <c r="I642"/>
      <c r="J642"/>
      <c r="K642"/>
      <c r="L642"/>
      <c r="M642"/>
      <c r="N642"/>
      <c r="O642"/>
      <c r="P642"/>
      <c r="R642" s="47"/>
      <c r="S642"/>
      <c r="T642"/>
      <c r="U642"/>
      <c r="V642"/>
      <c r="W642"/>
      <c r="X642"/>
      <c r="Y642"/>
      <c r="Z642"/>
      <c r="AA642" s="12"/>
      <c r="AB642" s="12"/>
      <c r="AC642" s="12"/>
      <c r="AD642" s="12"/>
      <c r="AE642"/>
      <c r="AF642"/>
      <c r="AG642"/>
      <c r="AH642"/>
      <c r="AI642"/>
      <c r="AJ642"/>
      <c r="AK642"/>
      <c r="AL642"/>
      <c r="AM642"/>
      <c r="AN642"/>
      <c r="AO642"/>
      <c r="AP642"/>
      <c r="AQ642"/>
      <c r="AR642"/>
      <c r="AS642"/>
      <c r="AT642"/>
      <c r="AU642"/>
      <c r="AV642"/>
      <c r="AW642"/>
      <c r="AX642"/>
      <c r="AY642"/>
      <c r="AZ642"/>
      <c r="BA642"/>
      <c r="BB642"/>
      <c r="BC642"/>
    </row>
    <row r="643" spans="1:55" s="8" customFormat="1">
      <c r="A643"/>
      <c r="B643"/>
      <c r="C643"/>
      <c r="D643"/>
      <c r="E643"/>
      <c r="F643"/>
      <c r="G643"/>
      <c r="H643"/>
      <c r="I643"/>
      <c r="J643"/>
      <c r="K643"/>
      <c r="L643"/>
      <c r="M643"/>
      <c r="N643"/>
      <c r="O643"/>
      <c r="P643"/>
      <c r="R643" s="47"/>
      <c r="S643"/>
      <c r="T643"/>
      <c r="U643"/>
      <c r="V643"/>
      <c r="W643"/>
      <c r="X643"/>
      <c r="Y643"/>
      <c r="Z643"/>
      <c r="AA643" s="12"/>
      <c r="AB643" s="12"/>
      <c r="AC643" s="12"/>
      <c r="AD643" s="12"/>
      <c r="AE643"/>
      <c r="AF643"/>
      <c r="AG643"/>
      <c r="AH643"/>
      <c r="AI643"/>
      <c r="AJ643"/>
      <c r="AK643"/>
      <c r="AL643"/>
      <c r="AM643"/>
      <c r="AN643"/>
      <c r="AO643"/>
      <c r="AP643"/>
      <c r="AQ643"/>
      <c r="AR643"/>
      <c r="AS643"/>
      <c r="AT643"/>
      <c r="AU643"/>
      <c r="AV643"/>
      <c r="AW643"/>
      <c r="AX643"/>
      <c r="AY643"/>
      <c r="AZ643"/>
      <c r="BA643"/>
      <c r="BB643"/>
      <c r="BC643"/>
    </row>
    <row r="644" spans="1:55" s="8" customFormat="1">
      <c r="A644"/>
      <c r="B644"/>
      <c r="C644"/>
      <c r="D644"/>
      <c r="E644"/>
      <c r="F644"/>
      <c r="G644"/>
      <c r="H644"/>
      <c r="I644"/>
      <c r="J644"/>
      <c r="K644"/>
      <c r="L644"/>
      <c r="M644"/>
      <c r="N644"/>
      <c r="O644"/>
      <c r="P644"/>
      <c r="R644" s="47"/>
      <c r="S644"/>
      <c r="T644"/>
      <c r="U644"/>
      <c r="V644"/>
      <c r="W644"/>
      <c r="X644"/>
      <c r="Y644"/>
      <c r="Z644"/>
      <c r="AA644" s="12"/>
      <c r="AB644" s="12"/>
      <c r="AC644" s="12"/>
      <c r="AD644" s="12"/>
      <c r="AE644"/>
      <c r="AF644"/>
      <c r="AG644"/>
      <c r="AH644"/>
      <c r="AI644"/>
      <c r="AJ644"/>
      <c r="AK644"/>
      <c r="AL644"/>
      <c r="AM644"/>
      <c r="AN644"/>
      <c r="AO644"/>
      <c r="AP644"/>
      <c r="AQ644"/>
      <c r="AR644"/>
      <c r="AS644"/>
      <c r="AT644"/>
      <c r="AU644"/>
      <c r="AV644"/>
      <c r="AW644"/>
      <c r="AX644"/>
      <c r="AY644"/>
      <c r="AZ644"/>
      <c r="BA644"/>
      <c r="BB644"/>
      <c r="BC644"/>
    </row>
    <row r="645" spans="1:55" s="8" customFormat="1">
      <c r="A645"/>
      <c r="B645"/>
      <c r="C645"/>
      <c r="D645"/>
      <c r="E645"/>
      <c r="F645"/>
      <c r="G645"/>
      <c r="H645"/>
      <c r="I645"/>
      <c r="J645"/>
      <c r="K645"/>
      <c r="L645"/>
      <c r="M645"/>
      <c r="N645"/>
      <c r="O645"/>
      <c r="P645"/>
      <c r="R645" s="47"/>
      <c r="S645"/>
      <c r="T645"/>
      <c r="U645"/>
      <c r="V645"/>
      <c r="W645"/>
      <c r="X645"/>
      <c r="Y645"/>
      <c r="Z645"/>
      <c r="AA645" s="12"/>
      <c r="AB645" s="12"/>
      <c r="AC645" s="12"/>
      <c r="AD645" s="12"/>
      <c r="AE645"/>
      <c r="AF645"/>
      <c r="AG645"/>
      <c r="AH645"/>
      <c r="AI645"/>
      <c r="AJ645"/>
      <c r="AK645"/>
      <c r="AL645"/>
      <c r="AM645"/>
      <c r="AN645"/>
      <c r="AO645"/>
      <c r="AP645"/>
      <c r="AQ645"/>
      <c r="AR645"/>
      <c r="AS645"/>
      <c r="AT645"/>
      <c r="AU645"/>
      <c r="AV645"/>
      <c r="AW645"/>
      <c r="AX645"/>
      <c r="AY645"/>
      <c r="AZ645"/>
      <c r="BA645"/>
      <c r="BB645"/>
      <c r="BC645"/>
    </row>
    <row r="646" spans="1:55" s="8" customFormat="1">
      <c r="A646"/>
      <c r="B646"/>
      <c r="C646"/>
      <c r="D646"/>
      <c r="E646"/>
      <c r="F646"/>
      <c r="G646"/>
      <c r="H646"/>
      <c r="I646"/>
      <c r="J646"/>
      <c r="K646"/>
      <c r="L646"/>
      <c r="M646"/>
      <c r="N646"/>
      <c r="O646"/>
      <c r="P646"/>
      <c r="R646" s="47"/>
      <c r="S646"/>
      <c r="T646"/>
      <c r="U646"/>
      <c r="V646"/>
      <c r="W646"/>
      <c r="X646"/>
      <c r="Y646"/>
      <c r="Z646"/>
      <c r="AA646" s="12"/>
      <c r="AB646" s="12"/>
      <c r="AC646" s="12"/>
      <c r="AD646" s="12"/>
      <c r="AE646"/>
      <c r="AF646"/>
      <c r="AG646"/>
      <c r="AH646"/>
      <c r="AI646"/>
      <c r="AJ646"/>
      <c r="AK646"/>
      <c r="AL646"/>
      <c r="AM646"/>
      <c r="AN646"/>
      <c r="AO646"/>
      <c r="AP646"/>
      <c r="AQ646"/>
      <c r="AR646"/>
      <c r="AS646"/>
      <c r="AT646"/>
      <c r="AU646"/>
      <c r="AV646"/>
      <c r="AW646"/>
      <c r="AX646"/>
      <c r="AY646"/>
      <c r="AZ646"/>
      <c r="BA646"/>
      <c r="BB646"/>
      <c r="BC646"/>
    </row>
    <row r="647" spans="1:55" s="8" customFormat="1">
      <c r="A647"/>
      <c r="B647"/>
      <c r="C647"/>
      <c r="D647"/>
      <c r="E647"/>
      <c r="F647"/>
      <c r="G647"/>
      <c r="H647"/>
      <c r="I647"/>
      <c r="J647"/>
      <c r="K647"/>
      <c r="L647"/>
      <c r="M647"/>
      <c r="N647"/>
      <c r="O647"/>
      <c r="P647"/>
      <c r="R647" s="47"/>
      <c r="S647"/>
      <c r="T647"/>
      <c r="U647"/>
      <c r="V647"/>
      <c r="W647"/>
      <c r="X647"/>
      <c r="Y647"/>
      <c r="Z647"/>
      <c r="AA647" s="12"/>
      <c r="AB647" s="12"/>
      <c r="AC647" s="12"/>
      <c r="AD647" s="12"/>
      <c r="AE647"/>
      <c r="AF647"/>
      <c r="AG647"/>
      <c r="AH647"/>
      <c r="AI647"/>
      <c r="AJ647"/>
      <c r="AK647"/>
      <c r="AL647"/>
      <c r="AM647"/>
      <c r="AN647"/>
      <c r="AO647"/>
      <c r="AP647"/>
      <c r="AQ647"/>
      <c r="AR647"/>
      <c r="AS647"/>
      <c r="AT647"/>
      <c r="AU647"/>
      <c r="AV647"/>
      <c r="AW647"/>
      <c r="AX647"/>
      <c r="AY647"/>
      <c r="AZ647"/>
      <c r="BA647"/>
      <c r="BB647"/>
      <c r="BC647"/>
    </row>
    <row r="648" spans="1:55" s="8" customFormat="1">
      <c r="A648"/>
      <c r="B648"/>
      <c r="C648"/>
      <c r="D648"/>
      <c r="E648"/>
      <c r="F648"/>
      <c r="G648"/>
      <c r="H648"/>
      <c r="I648"/>
      <c r="J648"/>
      <c r="K648"/>
      <c r="L648"/>
      <c r="M648"/>
      <c r="N648"/>
      <c r="O648"/>
      <c r="P648"/>
      <c r="R648" s="47"/>
      <c r="S648"/>
      <c r="T648"/>
      <c r="U648"/>
      <c r="V648"/>
      <c r="W648"/>
      <c r="X648"/>
      <c r="Y648"/>
      <c r="Z648"/>
      <c r="AA648" s="12"/>
      <c r="AB648" s="12"/>
      <c r="AC648" s="12"/>
      <c r="AD648" s="12"/>
      <c r="AE648"/>
      <c r="AF648"/>
      <c r="AG648"/>
      <c r="AH648"/>
      <c r="AI648"/>
      <c r="AJ648"/>
      <c r="AK648"/>
      <c r="AL648"/>
      <c r="AM648"/>
      <c r="AN648"/>
      <c r="AO648"/>
      <c r="AP648"/>
      <c r="AQ648"/>
      <c r="AR648"/>
      <c r="AS648"/>
      <c r="AT648"/>
      <c r="AU648"/>
      <c r="AV648"/>
      <c r="AW648"/>
      <c r="AX648"/>
      <c r="AY648"/>
      <c r="AZ648"/>
      <c r="BA648"/>
      <c r="BB648"/>
      <c r="BC648"/>
    </row>
    <row r="649" spans="1:55" s="8" customFormat="1">
      <c r="A649"/>
      <c r="B649"/>
      <c r="C649"/>
      <c r="D649"/>
      <c r="E649"/>
      <c r="F649"/>
      <c r="G649"/>
      <c r="H649"/>
      <c r="I649"/>
      <c r="J649"/>
      <c r="K649"/>
      <c r="L649"/>
      <c r="M649"/>
      <c r="N649"/>
      <c r="O649"/>
      <c r="P649"/>
      <c r="R649" s="47"/>
      <c r="S649"/>
      <c r="T649"/>
      <c r="U649"/>
      <c r="V649"/>
      <c r="W649"/>
      <c r="X649"/>
      <c r="Y649"/>
      <c r="Z649"/>
      <c r="AA649" s="12"/>
      <c r="AB649" s="12"/>
      <c r="AC649" s="12"/>
      <c r="AD649" s="12"/>
      <c r="AE649"/>
      <c r="AF649"/>
      <c r="AG649"/>
      <c r="AH649"/>
      <c r="AI649"/>
      <c r="AJ649"/>
      <c r="AK649"/>
      <c r="AL649"/>
      <c r="AM649"/>
      <c r="AN649"/>
      <c r="AO649"/>
      <c r="AP649"/>
      <c r="AQ649"/>
      <c r="AR649"/>
      <c r="AS649"/>
      <c r="AT649"/>
      <c r="AU649"/>
      <c r="AV649"/>
      <c r="AW649"/>
      <c r="AX649"/>
      <c r="AY649"/>
      <c r="AZ649"/>
      <c r="BA649"/>
      <c r="BB649"/>
      <c r="BC649"/>
    </row>
    <row r="650" spans="1:55" s="8" customFormat="1">
      <c r="A650"/>
      <c r="B650"/>
      <c r="C650"/>
      <c r="D650"/>
      <c r="E650"/>
      <c r="F650"/>
      <c r="G650"/>
      <c r="H650"/>
      <c r="I650"/>
      <c r="J650"/>
      <c r="K650"/>
      <c r="L650"/>
      <c r="M650"/>
      <c r="N650"/>
      <c r="O650"/>
      <c r="P650"/>
      <c r="R650" s="47"/>
      <c r="S650"/>
      <c r="T650"/>
      <c r="U650"/>
      <c r="V650"/>
      <c r="W650"/>
      <c r="X650"/>
      <c r="Y650"/>
      <c r="Z650"/>
      <c r="AA650" s="12"/>
      <c r="AB650" s="12"/>
      <c r="AC650" s="12"/>
      <c r="AD650" s="12"/>
      <c r="AE650"/>
      <c r="AF650"/>
      <c r="AG650"/>
      <c r="AH650"/>
      <c r="AI650"/>
      <c r="AJ650"/>
      <c r="AK650"/>
      <c r="AL650"/>
      <c r="AM650"/>
      <c r="AN650"/>
      <c r="AO650"/>
      <c r="AP650"/>
      <c r="AQ650"/>
      <c r="AR650"/>
      <c r="AS650"/>
      <c r="AT650"/>
      <c r="AU650"/>
      <c r="AV650"/>
      <c r="AW650"/>
      <c r="AX650"/>
      <c r="AY650"/>
      <c r="AZ650"/>
      <c r="BA650"/>
      <c r="BB650"/>
      <c r="BC650"/>
    </row>
    <row r="651" spans="1:55" s="8" customFormat="1">
      <c r="A651"/>
      <c r="B651"/>
      <c r="C651"/>
      <c r="D651"/>
      <c r="E651"/>
      <c r="F651"/>
      <c r="G651"/>
      <c r="H651"/>
      <c r="I651"/>
      <c r="J651"/>
      <c r="K651"/>
      <c r="L651"/>
      <c r="M651"/>
      <c r="N651"/>
      <c r="O651"/>
      <c r="P651"/>
      <c r="R651" s="47"/>
      <c r="S651"/>
      <c r="T651"/>
      <c r="U651"/>
      <c r="V651"/>
      <c r="W651"/>
      <c r="X651"/>
      <c r="Y651"/>
      <c r="Z651"/>
      <c r="AA651" s="12"/>
      <c r="AB651" s="12"/>
      <c r="AC651" s="12"/>
      <c r="AD651" s="12"/>
      <c r="AE651"/>
      <c r="AF651"/>
      <c r="AG651"/>
      <c r="AH651"/>
      <c r="AI651"/>
      <c r="AJ651"/>
      <c r="AK651"/>
      <c r="AL651"/>
      <c r="AM651"/>
      <c r="AN651"/>
      <c r="AO651"/>
      <c r="AP651"/>
      <c r="AQ651"/>
      <c r="AR651"/>
      <c r="AS651"/>
      <c r="AT651"/>
      <c r="AU651"/>
      <c r="AV651"/>
      <c r="AW651"/>
      <c r="AX651"/>
      <c r="AY651"/>
      <c r="AZ651"/>
      <c r="BA651"/>
      <c r="BB651"/>
      <c r="BC651"/>
    </row>
    <row r="652" spans="1:55" s="8" customFormat="1">
      <c r="A652"/>
      <c r="B652"/>
      <c r="C652"/>
      <c r="D652"/>
      <c r="E652"/>
      <c r="F652"/>
      <c r="G652"/>
      <c r="H652"/>
      <c r="I652"/>
      <c r="J652"/>
      <c r="K652"/>
      <c r="L652"/>
      <c r="M652"/>
      <c r="N652"/>
      <c r="O652"/>
      <c r="P652"/>
      <c r="R652" s="47"/>
      <c r="S652"/>
      <c r="T652"/>
      <c r="U652"/>
      <c r="V652"/>
      <c r="W652"/>
      <c r="X652"/>
      <c r="Y652"/>
      <c r="Z652"/>
      <c r="AA652" s="12"/>
      <c r="AB652" s="12"/>
      <c r="AC652" s="12"/>
      <c r="AD652" s="12"/>
      <c r="AE652"/>
      <c r="AF652"/>
      <c r="AG652"/>
      <c r="AH652"/>
      <c r="AI652"/>
      <c r="AJ652"/>
      <c r="AK652"/>
      <c r="AL652"/>
      <c r="AM652"/>
      <c r="AN652"/>
      <c r="AO652"/>
      <c r="AP652"/>
      <c r="AQ652"/>
      <c r="AR652"/>
      <c r="AS652"/>
      <c r="AT652"/>
      <c r="AU652"/>
      <c r="AV652"/>
      <c r="AW652"/>
      <c r="AX652"/>
      <c r="AY652"/>
      <c r="AZ652"/>
      <c r="BA652"/>
      <c r="BB652"/>
      <c r="BC652"/>
    </row>
    <row r="653" spans="1:55" s="8" customFormat="1">
      <c r="A653"/>
      <c r="B653"/>
      <c r="C653"/>
      <c r="D653"/>
      <c r="E653"/>
      <c r="F653"/>
      <c r="G653"/>
      <c r="H653"/>
      <c r="I653"/>
      <c r="J653"/>
      <c r="K653"/>
      <c r="L653"/>
      <c r="M653"/>
      <c r="N653"/>
      <c r="O653"/>
      <c r="P653"/>
      <c r="R653" s="47"/>
      <c r="S653"/>
      <c r="T653"/>
      <c r="U653"/>
      <c r="V653"/>
      <c r="W653"/>
      <c r="X653"/>
      <c r="Y653"/>
      <c r="Z653"/>
      <c r="AA653" s="12"/>
      <c r="AB653" s="12"/>
      <c r="AC653" s="12"/>
      <c r="AD653" s="12"/>
      <c r="AE653"/>
      <c r="AF653"/>
      <c r="AG653"/>
      <c r="AH653"/>
      <c r="AI653"/>
      <c r="AJ653"/>
      <c r="AK653"/>
      <c r="AL653"/>
      <c r="AM653"/>
      <c r="AN653"/>
      <c r="AO653"/>
      <c r="AP653"/>
      <c r="AQ653"/>
      <c r="AR653"/>
      <c r="AS653"/>
      <c r="AT653"/>
      <c r="AU653"/>
      <c r="AV653"/>
      <c r="AW653"/>
      <c r="AX653"/>
      <c r="AY653"/>
      <c r="AZ653"/>
      <c r="BA653"/>
      <c r="BB653"/>
      <c r="BC653"/>
    </row>
    <row r="654" spans="1:55" s="8" customFormat="1">
      <c r="A654"/>
      <c r="B654"/>
      <c r="C654"/>
      <c r="D654"/>
      <c r="E654"/>
      <c r="F654"/>
      <c r="G654"/>
      <c r="H654"/>
      <c r="I654"/>
      <c r="J654"/>
      <c r="K654"/>
      <c r="L654"/>
      <c r="M654"/>
      <c r="N654"/>
      <c r="O654"/>
      <c r="P654"/>
      <c r="R654" s="47"/>
      <c r="S654"/>
      <c r="T654"/>
      <c r="U654"/>
      <c r="V654"/>
      <c r="W654"/>
      <c r="X654"/>
      <c r="Y654"/>
      <c r="Z654"/>
      <c r="AA654" s="12"/>
      <c r="AB654" s="12"/>
      <c r="AC654" s="12"/>
      <c r="AD654" s="12"/>
      <c r="AE654"/>
      <c r="AF654"/>
      <c r="AG654"/>
      <c r="AH654"/>
      <c r="AI654"/>
      <c r="AJ654"/>
      <c r="AK654"/>
      <c r="AL654"/>
      <c r="AM654"/>
      <c r="AN654"/>
      <c r="AO654"/>
      <c r="AP654"/>
      <c r="AQ654"/>
      <c r="AR654"/>
      <c r="AS654"/>
      <c r="AT654"/>
      <c r="AU654"/>
      <c r="AV654"/>
      <c r="AW654"/>
      <c r="AX654"/>
      <c r="AY654"/>
      <c r="AZ654"/>
      <c r="BA654"/>
      <c r="BB654"/>
      <c r="BC654"/>
    </row>
    <row r="655" spans="1:55" s="8" customFormat="1">
      <c r="A655"/>
      <c r="B655"/>
      <c r="C655"/>
      <c r="D655"/>
      <c r="E655"/>
      <c r="F655"/>
      <c r="G655"/>
      <c r="H655"/>
      <c r="I655"/>
      <c r="J655"/>
      <c r="K655"/>
      <c r="L655"/>
      <c r="M655"/>
      <c r="N655"/>
      <c r="O655"/>
      <c r="P655"/>
      <c r="R655" s="47"/>
      <c r="S655"/>
      <c r="T655"/>
      <c r="U655"/>
      <c r="V655"/>
      <c r="W655"/>
      <c r="X655"/>
      <c r="Y655"/>
      <c r="Z655"/>
      <c r="AA655" s="12"/>
      <c r="AB655" s="12"/>
      <c r="AC655" s="12"/>
      <c r="AD655" s="12"/>
      <c r="AE655"/>
      <c r="AF655"/>
      <c r="AG655"/>
      <c r="AH655"/>
      <c r="AI655"/>
      <c r="AJ655"/>
      <c r="AK655"/>
      <c r="AL655"/>
      <c r="AM655"/>
      <c r="AN655"/>
      <c r="AO655"/>
      <c r="AP655"/>
      <c r="AQ655"/>
      <c r="AR655"/>
      <c r="AS655"/>
      <c r="AT655"/>
      <c r="AU655"/>
      <c r="AV655"/>
      <c r="AW655"/>
      <c r="AX655"/>
      <c r="AY655"/>
      <c r="AZ655"/>
      <c r="BA655"/>
      <c r="BB655"/>
      <c r="BC655"/>
    </row>
    <row r="656" spans="1:55" s="8" customFormat="1">
      <c r="A656"/>
      <c r="B656"/>
      <c r="C656"/>
      <c r="D656"/>
      <c r="E656"/>
      <c r="F656"/>
      <c r="G656"/>
      <c r="H656"/>
      <c r="I656"/>
      <c r="J656"/>
      <c r="K656"/>
      <c r="L656"/>
      <c r="M656"/>
      <c r="N656"/>
      <c r="O656"/>
      <c r="P656"/>
      <c r="R656" s="47"/>
      <c r="S656"/>
      <c r="T656"/>
      <c r="U656"/>
      <c r="V656"/>
      <c r="W656"/>
      <c r="X656"/>
      <c r="Y656"/>
      <c r="Z656"/>
      <c r="AA656" s="12"/>
      <c r="AB656" s="12"/>
      <c r="AC656" s="12"/>
      <c r="AD656" s="12"/>
      <c r="AE656"/>
      <c r="AF656"/>
      <c r="AG656"/>
      <c r="AH656"/>
      <c r="AI656"/>
      <c r="AJ656"/>
      <c r="AK656"/>
      <c r="AL656"/>
      <c r="AM656"/>
      <c r="AN656"/>
      <c r="AO656"/>
      <c r="AP656"/>
      <c r="AQ656"/>
      <c r="AR656"/>
      <c r="AS656"/>
      <c r="AT656"/>
      <c r="AU656"/>
      <c r="AV656"/>
      <c r="AW656"/>
      <c r="AX656"/>
      <c r="AY656"/>
      <c r="AZ656"/>
      <c r="BA656"/>
      <c r="BB656"/>
      <c r="BC656"/>
    </row>
    <row r="657" spans="1:55" s="8" customFormat="1">
      <c r="A657"/>
      <c r="B657"/>
      <c r="C657"/>
      <c r="D657"/>
      <c r="E657"/>
      <c r="F657"/>
      <c r="G657"/>
      <c r="H657"/>
      <c r="I657"/>
      <c r="J657"/>
      <c r="K657"/>
      <c r="L657"/>
      <c r="M657"/>
      <c r="N657"/>
      <c r="O657"/>
      <c r="P657"/>
      <c r="R657" s="47"/>
      <c r="S657"/>
      <c r="T657"/>
      <c r="U657"/>
      <c r="V657"/>
      <c r="W657"/>
      <c r="X657"/>
      <c r="Y657"/>
      <c r="Z657"/>
      <c r="AA657" s="12"/>
      <c r="AB657" s="12"/>
      <c r="AC657" s="12"/>
      <c r="AD657" s="12"/>
      <c r="AE657"/>
      <c r="AF657"/>
      <c r="AG657"/>
      <c r="AH657"/>
      <c r="AI657"/>
      <c r="AJ657"/>
      <c r="AK657"/>
      <c r="AL657"/>
      <c r="AM657"/>
      <c r="AN657"/>
      <c r="AO657"/>
      <c r="AP657"/>
      <c r="AQ657"/>
      <c r="AR657"/>
      <c r="AS657"/>
      <c r="AT657"/>
      <c r="AU657"/>
      <c r="AV657"/>
      <c r="AW657"/>
      <c r="AX657"/>
      <c r="AY657"/>
      <c r="AZ657"/>
      <c r="BA657"/>
      <c r="BB657"/>
      <c r="BC657"/>
    </row>
    <row r="658" spans="1:55" s="8" customFormat="1">
      <c r="A658"/>
      <c r="B658"/>
      <c r="C658"/>
      <c r="D658"/>
      <c r="E658"/>
      <c r="F658"/>
      <c r="G658"/>
      <c r="H658"/>
      <c r="I658"/>
      <c r="J658"/>
      <c r="K658"/>
      <c r="L658"/>
      <c r="M658"/>
      <c r="N658"/>
      <c r="O658"/>
      <c r="P658"/>
      <c r="R658" s="47"/>
      <c r="S658"/>
      <c r="T658"/>
      <c r="U658"/>
      <c r="V658"/>
      <c r="W658"/>
      <c r="X658"/>
      <c r="Y658"/>
      <c r="Z658"/>
      <c r="AA658" s="12"/>
      <c r="AB658" s="12"/>
      <c r="AC658" s="12"/>
      <c r="AD658" s="12"/>
      <c r="AE658"/>
      <c r="AF658"/>
      <c r="AG658"/>
      <c r="AH658"/>
      <c r="AI658"/>
      <c r="AJ658"/>
      <c r="AK658"/>
      <c r="AL658"/>
      <c r="AM658"/>
      <c r="AN658"/>
      <c r="AO658"/>
      <c r="AP658"/>
      <c r="AQ658"/>
      <c r="AR658"/>
      <c r="AS658"/>
      <c r="AT658"/>
      <c r="AU658"/>
      <c r="AV658"/>
      <c r="AW658"/>
      <c r="AX658"/>
      <c r="AY658"/>
      <c r="AZ658"/>
      <c r="BA658"/>
      <c r="BB658"/>
      <c r="BC658"/>
    </row>
    <row r="659" spans="1:55" s="8" customFormat="1">
      <c r="A659"/>
      <c r="B659"/>
      <c r="C659"/>
      <c r="D659"/>
      <c r="E659"/>
      <c r="F659"/>
      <c r="G659"/>
      <c r="H659"/>
      <c r="I659"/>
      <c r="J659"/>
      <c r="K659"/>
      <c r="L659"/>
      <c r="M659"/>
      <c r="N659"/>
      <c r="O659"/>
      <c r="P659"/>
      <c r="R659" s="47"/>
      <c r="S659"/>
      <c r="T659"/>
      <c r="U659"/>
      <c r="V659"/>
      <c r="W659"/>
      <c r="X659"/>
      <c r="Y659"/>
      <c r="Z659"/>
      <c r="AA659" s="12"/>
      <c r="AB659" s="12"/>
      <c r="AC659" s="12"/>
      <c r="AD659" s="12"/>
      <c r="AE659"/>
      <c r="AF659"/>
      <c r="AG659"/>
      <c r="AH659"/>
      <c r="AI659"/>
      <c r="AJ659"/>
      <c r="AK659"/>
      <c r="AL659"/>
      <c r="AM659"/>
      <c r="AN659"/>
      <c r="AO659"/>
      <c r="AP659"/>
      <c r="AQ659"/>
      <c r="AR659"/>
      <c r="AS659"/>
      <c r="AT659"/>
      <c r="AU659"/>
      <c r="AV659"/>
      <c r="AW659"/>
      <c r="AX659"/>
      <c r="AY659"/>
      <c r="AZ659"/>
      <c r="BA659"/>
      <c r="BB659"/>
      <c r="BC659"/>
    </row>
    <row r="660" spans="1:55" s="8" customFormat="1">
      <c r="A660"/>
      <c r="B660"/>
      <c r="C660"/>
      <c r="D660"/>
      <c r="E660"/>
      <c r="F660"/>
      <c r="G660"/>
      <c r="H660"/>
      <c r="I660"/>
      <c r="J660"/>
      <c r="K660"/>
      <c r="L660"/>
      <c r="M660"/>
      <c r="N660"/>
      <c r="O660"/>
      <c r="P660"/>
      <c r="R660" s="47"/>
      <c r="S660"/>
      <c r="T660"/>
      <c r="U660"/>
      <c r="V660"/>
      <c r="W660"/>
      <c r="X660"/>
      <c r="Y660"/>
      <c r="Z660"/>
      <c r="AA660" s="12"/>
      <c r="AB660" s="12"/>
      <c r="AC660" s="12"/>
      <c r="AD660" s="12"/>
      <c r="AE660"/>
      <c r="AF660"/>
      <c r="AG660"/>
      <c r="AH660"/>
      <c r="AI660"/>
      <c r="AJ660"/>
      <c r="AK660"/>
      <c r="AL660"/>
      <c r="AM660"/>
      <c r="AN660"/>
      <c r="AO660"/>
      <c r="AP660"/>
      <c r="AQ660"/>
      <c r="AR660"/>
      <c r="AS660"/>
      <c r="AT660"/>
      <c r="AU660"/>
      <c r="AV660"/>
      <c r="AW660"/>
      <c r="AX660"/>
      <c r="AY660"/>
      <c r="AZ660"/>
      <c r="BA660"/>
      <c r="BB660"/>
      <c r="BC660"/>
    </row>
    <row r="661" spans="1:55" s="8" customFormat="1">
      <c r="A661"/>
      <c r="B661"/>
      <c r="C661"/>
      <c r="D661"/>
      <c r="E661"/>
      <c r="F661"/>
      <c r="G661"/>
      <c r="H661"/>
      <c r="I661"/>
      <c r="J661"/>
      <c r="K661"/>
      <c r="L661"/>
      <c r="M661"/>
      <c r="N661"/>
      <c r="O661"/>
      <c r="P661"/>
      <c r="R661" s="47"/>
      <c r="S661"/>
      <c r="T661"/>
      <c r="U661"/>
      <c r="V661"/>
      <c r="W661"/>
      <c r="X661"/>
      <c r="Y661"/>
      <c r="Z661"/>
      <c r="AA661" s="12"/>
      <c r="AB661" s="12"/>
      <c r="AC661" s="12"/>
      <c r="AD661" s="12"/>
      <c r="AE661"/>
      <c r="AF661"/>
      <c r="AG661"/>
      <c r="AH661"/>
      <c r="AI661"/>
      <c r="AJ661"/>
      <c r="AK661"/>
      <c r="AL661"/>
      <c r="AM661"/>
      <c r="AN661"/>
      <c r="AO661"/>
      <c r="AP661"/>
      <c r="AQ661"/>
      <c r="AR661"/>
      <c r="AS661"/>
      <c r="AT661"/>
      <c r="AU661"/>
      <c r="AV661"/>
      <c r="AW661"/>
      <c r="AX661"/>
      <c r="AY661"/>
      <c r="AZ661"/>
      <c r="BA661"/>
      <c r="BB661"/>
      <c r="BC661"/>
    </row>
    <row r="662" spans="1:55" s="8" customFormat="1">
      <c r="A662"/>
      <c r="B662"/>
      <c r="C662"/>
      <c r="D662"/>
      <c r="E662"/>
      <c r="F662"/>
      <c r="G662"/>
      <c r="H662"/>
      <c r="I662"/>
      <c r="J662"/>
      <c r="K662"/>
      <c r="L662"/>
      <c r="M662"/>
      <c r="N662"/>
      <c r="O662"/>
      <c r="P662"/>
      <c r="R662" s="47"/>
      <c r="S662"/>
      <c r="T662"/>
      <c r="U662"/>
      <c r="V662"/>
      <c r="W662"/>
      <c r="X662"/>
      <c r="Y662"/>
      <c r="Z662"/>
      <c r="AA662" s="12"/>
      <c r="AB662" s="12"/>
      <c r="AC662" s="12"/>
      <c r="AD662" s="12"/>
      <c r="AE662"/>
      <c r="AF662"/>
      <c r="AG662"/>
      <c r="AH662"/>
      <c r="AI662"/>
      <c r="AJ662"/>
      <c r="AK662"/>
      <c r="AL662"/>
      <c r="AM662"/>
      <c r="AN662"/>
      <c r="AO662"/>
      <c r="AP662"/>
      <c r="AQ662"/>
      <c r="AR662"/>
      <c r="AS662"/>
      <c r="AT662"/>
      <c r="AU662"/>
      <c r="AV662"/>
      <c r="AW662"/>
      <c r="AX662"/>
      <c r="AY662"/>
      <c r="AZ662"/>
      <c r="BA662"/>
      <c r="BB662"/>
      <c r="BC662"/>
    </row>
    <row r="663" spans="1:55" s="8" customFormat="1">
      <c r="A663"/>
      <c r="B663"/>
      <c r="C663"/>
      <c r="D663"/>
      <c r="E663"/>
      <c r="F663"/>
      <c r="G663"/>
      <c r="H663"/>
      <c r="I663"/>
      <c r="J663"/>
      <c r="K663"/>
      <c r="L663"/>
      <c r="M663"/>
      <c r="N663"/>
      <c r="O663"/>
      <c r="P663"/>
      <c r="R663" s="47"/>
      <c r="S663"/>
      <c r="T663"/>
      <c r="U663"/>
      <c r="V663"/>
      <c r="W663"/>
      <c r="X663"/>
      <c r="Y663"/>
      <c r="Z663"/>
      <c r="AA663" s="12"/>
      <c r="AB663" s="12"/>
      <c r="AC663" s="12"/>
      <c r="AD663" s="12"/>
      <c r="AE663"/>
      <c r="AF663"/>
      <c r="AG663"/>
      <c r="AH663"/>
      <c r="AI663"/>
      <c r="AJ663"/>
      <c r="AK663"/>
      <c r="AL663"/>
      <c r="AM663"/>
      <c r="AN663"/>
      <c r="AO663"/>
      <c r="AP663"/>
      <c r="AQ663"/>
      <c r="AR663"/>
      <c r="AS663"/>
      <c r="AT663"/>
      <c r="AU663"/>
      <c r="AV663"/>
      <c r="AW663"/>
      <c r="AX663"/>
      <c r="AY663"/>
      <c r="AZ663"/>
      <c r="BA663"/>
      <c r="BB663"/>
      <c r="BC663"/>
    </row>
    <row r="664" spans="1:55" s="8" customFormat="1">
      <c r="A664"/>
      <c r="B664"/>
      <c r="C664"/>
      <c r="D664"/>
      <c r="E664"/>
      <c r="F664"/>
      <c r="G664"/>
      <c r="H664"/>
      <c r="I664"/>
      <c r="J664"/>
      <c r="K664"/>
      <c r="L664"/>
      <c r="M664"/>
      <c r="N664"/>
      <c r="O664"/>
      <c r="P664"/>
      <c r="R664" s="47"/>
      <c r="S664"/>
      <c r="T664"/>
      <c r="U664"/>
      <c r="V664"/>
      <c r="W664"/>
      <c r="X664"/>
      <c r="Y664"/>
      <c r="Z664"/>
      <c r="AA664" s="12"/>
      <c r="AB664" s="12"/>
      <c r="AC664" s="12"/>
      <c r="AD664" s="12"/>
      <c r="AE664"/>
      <c r="AF664"/>
      <c r="AG664"/>
      <c r="AH664"/>
      <c r="AI664"/>
      <c r="AJ664"/>
      <c r="AK664"/>
      <c r="AL664"/>
      <c r="AM664"/>
      <c r="AN664"/>
      <c r="AO664"/>
      <c r="AP664"/>
      <c r="AQ664"/>
      <c r="AR664"/>
      <c r="AS664"/>
      <c r="AT664"/>
      <c r="AU664"/>
      <c r="AV664"/>
      <c r="AW664"/>
      <c r="AX664"/>
      <c r="AY664"/>
      <c r="AZ664"/>
      <c r="BA664"/>
      <c r="BB664"/>
      <c r="BC664"/>
    </row>
    <row r="665" spans="1:55" s="8" customFormat="1">
      <c r="A665"/>
      <c r="B665"/>
      <c r="C665"/>
      <c r="D665"/>
      <c r="E665"/>
      <c r="F665"/>
      <c r="G665"/>
      <c r="H665"/>
      <c r="I665"/>
      <c r="J665"/>
      <c r="K665"/>
      <c r="L665"/>
      <c r="M665"/>
      <c r="N665"/>
      <c r="O665"/>
      <c r="P665"/>
      <c r="R665" s="47"/>
      <c r="S665"/>
      <c r="T665"/>
      <c r="U665"/>
      <c r="V665"/>
      <c r="W665"/>
      <c r="X665"/>
      <c r="Y665"/>
      <c r="Z665"/>
      <c r="AA665" s="12"/>
      <c r="AB665" s="12"/>
      <c r="AC665" s="12"/>
      <c r="AD665" s="12"/>
      <c r="AE665"/>
      <c r="AF665"/>
      <c r="AG665"/>
      <c r="AH665"/>
      <c r="AI665"/>
      <c r="AJ665"/>
      <c r="AK665"/>
      <c r="AL665"/>
      <c r="AM665"/>
      <c r="AN665"/>
      <c r="AO665"/>
      <c r="AP665"/>
      <c r="AQ665"/>
      <c r="AR665"/>
      <c r="AS665"/>
      <c r="AT665"/>
      <c r="AU665"/>
      <c r="AV665"/>
      <c r="AW665"/>
      <c r="AX665"/>
      <c r="AY665"/>
      <c r="AZ665"/>
      <c r="BA665"/>
      <c r="BB665"/>
      <c r="BC665"/>
    </row>
    <row r="666" spans="1:55" s="8" customFormat="1">
      <c r="A666"/>
      <c r="B666"/>
      <c r="C666"/>
      <c r="D666"/>
      <c r="E666"/>
      <c r="F666"/>
      <c r="G666"/>
      <c r="H666"/>
      <c r="I666"/>
      <c r="J666"/>
      <c r="K666"/>
      <c r="L666"/>
      <c r="M666"/>
      <c r="N666"/>
      <c r="O666"/>
      <c r="P666"/>
      <c r="R666" s="47"/>
      <c r="S666"/>
      <c r="T666"/>
      <c r="U666"/>
      <c r="V666"/>
      <c r="W666"/>
      <c r="X666"/>
      <c r="Y666"/>
      <c r="Z666"/>
      <c r="AA666" s="12"/>
      <c r="AB666" s="12"/>
      <c r="AC666" s="12"/>
      <c r="AD666" s="12"/>
      <c r="AE666"/>
      <c r="AF666"/>
      <c r="AG666"/>
      <c r="AH666"/>
      <c r="AI666"/>
      <c r="AJ666"/>
      <c r="AK666"/>
      <c r="AL666"/>
      <c r="AM666"/>
      <c r="AN666"/>
      <c r="AO666"/>
      <c r="AP666"/>
      <c r="AQ666"/>
      <c r="AR666"/>
      <c r="AS666"/>
      <c r="AT666"/>
      <c r="AU666"/>
      <c r="AV666"/>
      <c r="AW666"/>
      <c r="AX666"/>
      <c r="AY666"/>
      <c r="AZ666"/>
      <c r="BA666"/>
      <c r="BB666"/>
      <c r="BC666"/>
    </row>
    <row r="667" spans="1:55" s="8" customFormat="1">
      <c r="A667"/>
      <c r="B667"/>
      <c r="C667"/>
      <c r="D667"/>
      <c r="E667"/>
      <c r="F667"/>
      <c r="G667"/>
      <c r="H667"/>
      <c r="I667"/>
      <c r="J667"/>
      <c r="K667"/>
      <c r="L667"/>
      <c r="M667"/>
      <c r="N667"/>
      <c r="O667"/>
      <c r="P667"/>
      <c r="R667" s="47"/>
      <c r="S667"/>
      <c r="T667"/>
      <c r="U667"/>
      <c r="V667"/>
      <c r="W667"/>
      <c r="X667"/>
      <c r="Y667"/>
      <c r="Z667"/>
      <c r="AA667" s="12"/>
      <c r="AB667" s="12"/>
      <c r="AC667" s="12"/>
      <c r="AD667" s="12"/>
      <c r="AE667"/>
      <c r="AF667"/>
      <c r="AG667"/>
      <c r="AH667"/>
      <c r="AI667"/>
      <c r="AJ667"/>
      <c r="AK667"/>
      <c r="AL667"/>
      <c r="AM667"/>
      <c r="AN667"/>
      <c r="AO667"/>
      <c r="AP667"/>
      <c r="AQ667"/>
      <c r="AR667"/>
      <c r="AS667"/>
      <c r="AT667"/>
      <c r="AU667"/>
      <c r="AV667"/>
      <c r="AW667"/>
      <c r="AX667"/>
      <c r="AY667"/>
      <c r="AZ667"/>
      <c r="BA667"/>
      <c r="BB667"/>
      <c r="BC667"/>
    </row>
    <row r="668" spans="1:55" s="8" customFormat="1">
      <c r="A668"/>
      <c r="B668"/>
      <c r="C668"/>
      <c r="D668"/>
      <c r="E668"/>
      <c r="F668"/>
      <c r="G668"/>
      <c r="H668"/>
      <c r="I668"/>
      <c r="J668"/>
      <c r="K668"/>
      <c r="L668"/>
      <c r="M668"/>
      <c r="N668"/>
      <c r="O668"/>
      <c r="P668"/>
      <c r="R668" s="47"/>
      <c r="S668"/>
      <c r="T668"/>
      <c r="U668"/>
      <c r="V668"/>
      <c r="W668"/>
      <c r="X668"/>
      <c r="Y668"/>
      <c r="Z668"/>
      <c r="AA668" s="12"/>
      <c r="AB668" s="12"/>
      <c r="AC668" s="12"/>
      <c r="AD668" s="12"/>
      <c r="AE668"/>
      <c r="AF668"/>
      <c r="AG668"/>
      <c r="AH668"/>
      <c r="AI668"/>
      <c r="AJ668"/>
      <c r="AK668"/>
      <c r="AL668"/>
      <c r="AM668"/>
      <c r="AN668"/>
      <c r="AO668"/>
      <c r="AP668"/>
      <c r="AQ668"/>
      <c r="AR668"/>
      <c r="AS668"/>
      <c r="AT668"/>
      <c r="AU668"/>
      <c r="AV668"/>
      <c r="AW668"/>
      <c r="AX668"/>
      <c r="AY668"/>
      <c r="AZ668"/>
      <c r="BA668"/>
      <c r="BB668"/>
      <c r="BC668"/>
    </row>
    <row r="669" spans="1:55" s="8" customFormat="1">
      <c r="A669"/>
      <c r="B669"/>
      <c r="C669"/>
      <c r="D669"/>
      <c r="E669"/>
      <c r="F669"/>
      <c r="G669"/>
      <c r="H669"/>
      <c r="I669"/>
      <c r="J669"/>
      <c r="K669"/>
      <c r="L669"/>
      <c r="M669"/>
      <c r="N669"/>
      <c r="O669"/>
      <c r="P669"/>
      <c r="R669" s="47"/>
      <c r="S669"/>
      <c r="T669"/>
      <c r="U669"/>
      <c r="V669"/>
      <c r="W669"/>
      <c r="X669"/>
      <c r="Y669"/>
      <c r="Z669"/>
      <c r="AA669" s="12"/>
      <c r="AB669" s="12"/>
      <c r="AC669" s="12"/>
      <c r="AD669" s="12"/>
      <c r="AE669"/>
      <c r="AF669"/>
      <c r="AG669"/>
      <c r="AH669"/>
      <c r="AI669"/>
      <c r="AJ669"/>
      <c r="AK669"/>
      <c r="AL669"/>
      <c r="AM669"/>
      <c r="AN669"/>
      <c r="AO669"/>
      <c r="AP669"/>
      <c r="AQ669"/>
      <c r="AR669"/>
      <c r="AS669"/>
      <c r="AT669"/>
      <c r="AU669"/>
      <c r="AV669"/>
      <c r="AW669"/>
      <c r="AX669"/>
      <c r="AY669"/>
      <c r="AZ669"/>
      <c r="BA669"/>
      <c r="BB669"/>
      <c r="BC669"/>
    </row>
    <row r="670" spans="1:55" s="8" customFormat="1">
      <c r="A670"/>
      <c r="B670"/>
      <c r="C670"/>
      <c r="D670"/>
      <c r="E670"/>
      <c r="F670"/>
      <c r="G670"/>
      <c r="H670"/>
      <c r="I670"/>
      <c r="J670"/>
      <c r="K670"/>
      <c r="L670"/>
      <c r="M670"/>
      <c r="N670"/>
      <c r="O670"/>
      <c r="P670"/>
      <c r="R670" s="47"/>
      <c r="S670"/>
      <c r="T670"/>
      <c r="U670"/>
      <c r="V670"/>
      <c r="W670"/>
      <c r="X670"/>
      <c r="Y670"/>
      <c r="Z670"/>
      <c r="AA670" s="12"/>
      <c r="AB670" s="12"/>
      <c r="AC670" s="12"/>
      <c r="AD670" s="12"/>
      <c r="AE670"/>
      <c r="AF670"/>
      <c r="AG670"/>
      <c r="AH670"/>
      <c r="AI670"/>
      <c r="AJ670"/>
      <c r="AK670"/>
      <c r="AL670"/>
      <c r="AM670"/>
      <c r="AN670"/>
      <c r="AO670"/>
      <c r="AP670"/>
      <c r="AQ670"/>
      <c r="AR670"/>
      <c r="AS670"/>
      <c r="AT670"/>
      <c r="AU670"/>
      <c r="AV670"/>
      <c r="AW670"/>
      <c r="AX670"/>
      <c r="AY670"/>
      <c r="AZ670"/>
      <c r="BA670"/>
      <c r="BB670"/>
      <c r="BC670"/>
    </row>
    <row r="671" spans="1:55" s="8" customFormat="1">
      <c r="A671"/>
      <c r="B671"/>
      <c r="C671"/>
      <c r="D671"/>
      <c r="E671"/>
      <c r="F671"/>
      <c r="G671"/>
      <c r="H671"/>
      <c r="I671"/>
      <c r="J671"/>
      <c r="K671"/>
      <c r="L671"/>
      <c r="M671"/>
      <c r="N671"/>
      <c r="O671"/>
      <c r="P671"/>
      <c r="R671" s="47"/>
      <c r="S671"/>
      <c r="T671"/>
      <c r="U671"/>
      <c r="V671"/>
      <c r="W671"/>
      <c r="X671"/>
      <c r="Y671"/>
      <c r="Z671"/>
      <c r="AA671" s="12"/>
      <c r="AB671" s="12"/>
      <c r="AC671" s="12"/>
      <c r="AD671" s="12"/>
      <c r="AE671"/>
      <c r="AF671"/>
      <c r="AG671"/>
      <c r="AH671"/>
      <c r="AI671"/>
      <c r="AJ671"/>
      <c r="AK671"/>
      <c r="AL671"/>
      <c r="AM671"/>
      <c r="AN671"/>
      <c r="AO671"/>
      <c r="AP671"/>
      <c r="AQ671"/>
      <c r="AR671"/>
      <c r="AS671"/>
      <c r="AT671"/>
      <c r="AU671"/>
      <c r="AV671"/>
      <c r="AW671"/>
      <c r="AX671"/>
      <c r="AY671"/>
      <c r="AZ671"/>
      <c r="BA671"/>
      <c r="BB671"/>
      <c r="BC671"/>
    </row>
    <row r="672" spans="1:55" s="8" customFormat="1">
      <c r="A672"/>
      <c r="B672"/>
      <c r="C672"/>
      <c r="D672"/>
      <c r="E672"/>
      <c r="F672"/>
      <c r="G672"/>
      <c r="H672"/>
      <c r="I672"/>
      <c r="J672"/>
      <c r="K672"/>
      <c r="L672"/>
      <c r="M672"/>
      <c r="N672"/>
      <c r="O672"/>
      <c r="P672"/>
      <c r="R672" s="47"/>
      <c r="S672"/>
      <c r="T672"/>
      <c r="U672"/>
      <c r="V672"/>
      <c r="W672"/>
      <c r="X672"/>
      <c r="Y672"/>
      <c r="Z672"/>
      <c r="AA672" s="12"/>
      <c r="AB672" s="12"/>
      <c r="AC672" s="12"/>
      <c r="AD672" s="12"/>
      <c r="AE672"/>
      <c r="AF672"/>
      <c r="AG672"/>
      <c r="AH672"/>
      <c r="AI672"/>
      <c r="AJ672"/>
      <c r="AK672"/>
      <c r="AL672"/>
      <c r="AM672"/>
      <c r="AN672"/>
      <c r="AO672"/>
      <c r="AP672"/>
      <c r="AQ672"/>
      <c r="AR672"/>
      <c r="AS672"/>
      <c r="AT672"/>
      <c r="AU672"/>
      <c r="AV672"/>
      <c r="AW672"/>
      <c r="AX672"/>
      <c r="AY672"/>
      <c r="AZ672"/>
      <c r="BA672"/>
      <c r="BB672"/>
      <c r="BC672"/>
    </row>
    <row r="673" spans="1:55" s="8" customFormat="1">
      <c r="A673"/>
      <c r="B673"/>
      <c r="C673"/>
      <c r="D673"/>
      <c r="E673"/>
      <c r="F673"/>
      <c r="G673"/>
      <c r="H673"/>
      <c r="I673"/>
      <c r="J673"/>
      <c r="K673"/>
      <c r="L673"/>
      <c r="M673"/>
      <c r="N673"/>
      <c r="O673"/>
      <c r="P673"/>
      <c r="R673" s="47"/>
      <c r="S673"/>
      <c r="T673"/>
      <c r="U673"/>
      <c r="V673"/>
      <c r="W673"/>
      <c r="X673"/>
      <c r="Y673"/>
      <c r="Z673"/>
      <c r="AA673" s="12"/>
      <c r="AB673" s="12"/>
      <c r="AC673" s="12"/>
      <c r="AD673" s="12"/>
      <c r="AE673"/>
      <c r="AF673"/>
      <c r="AG673"/>
      <c r="AH673"/>
      <c r="AI673"/>
      <c r="AJ673"/>
      <c r="AK673"/>
      <c r="AL673"/>
      <c r="AM673"/>
      <c r="AN673"/>
      <c r="AO673"/>
      <c r="AP673"/>
      <c r="AQ673"/>
      <c r="AR673"/>
      <c r="AS673"/>
      <c r="AT673"/>
      <c r="AU673"/>
      <c r="AV673"/>
      <c r="AW673"/>
      <c r="AX673"/>
      <c r="AY673"/>
      <c r="AZ673"/>
      <c r="BA673"/>
      <c r="BB673"/>
      <c r="BC673"/>
    </row>
    <row r="674" spans="1:55" s="8" customFormat="1">
      <c r="A674"/>
      <c r="B674"/>
      <c r="C674"/>
      <c r="D674"/>
      <c r="E674"/>
      <c r="F674"/>
      <c r="G674"/>
      <c r="H674"/>
      <c r="I674"/>
      <c r="J674"/>
      <c r="K674"/>
      <c r="L674"/>
      <c r="M674"/>
      <c r="N674"/>
      <c r="O674"/>
      <c r="P674"/>
      <c r="R674" s="47"/>
      <c r="S674"/>
      <c r="T674"/>
      <c r="U674"/>
      <c r="V674"/>
      <c r="W674"/>
      <c r="X674"/>
      <c r="Y674"/>
      <c r="Z674"/>
      <c r="AA674" s="12"/>
      <c r="AB674" s="12"/>
      <c r="AC674" s="12"/>
      <c r="AD674" s="12"/>
      <c r="AE674"/>
      <c r="AF674"/>
      <c r="AG674"/>
      <c r="AH674"/>
      <c r="AI674"/>
      <c r="AJ674"/>
      <c r="AK674"/>
      <c r="AL674"/>
      <c r="AM674"/>
      <c r="AN674"/>
      <c r="AO674"/>
      <c r="AP674"/>
      <c r="AQ674"/>
      <c r="AR674"/>
      <c r="AS674"/>
      <c r="AT674"/>
      <c r="AU674"/>
      <c r="AV674"/>
      <c r="AW674"/>
      <c r="AX674"/>
      <c r="AY674"/>
      <c r="AZ674"/>
      <c r="BA674"/>
      <c r="BB674"/>
      <c r="BC674"/>
    </row>
    <row r="675" spans="1:55" s="8" customFormat="1">
      <c r="A675"/>
      <c r="B675"/>
      <c r="C675"/>
      <c r="D675"/>
      <c r="E675"/>
      <c r="F675"/>
      <c r="G675"/>
      <c r="H675"/>
      <c r="I675"/>
      <c r="J675"/>
      <c r="K675"/>
      <c r="L675"/>
      <c r="M675"/>
      <c r="N675"/>
      <c r="O675"/>
      <c r="P675"/>
      <c r="R675" s="47"/>
      <c r="S675"/>
      <c r="T675"/>
      <c r="U675"/>
      <c r="V675"/>
      <c r="W675"/>
      <c r="X675"/>
      <c r="Y675"/>
      <c r="Z675"/>
      <c r="AA675" s="12"/>
      <c r="AB675" s="12"/>
      <c r="AC675" s="12"/>
      <c r="AD675" s="12"/>
      <c r="AE675"/>
      <c r="AF675"/>
      <c r="AG675"/>
      <c r="AH675"/>
      <c r="AI675"/>
      <c r="AJ675"/>
      <c r="AK675"/>
      <c r="AL675"/>
      <c r="AM675"/>
      <c r="AN675"/>
      <c r="AO675"/>
      <c r="AP675"/>
      <c r="AQ675"/>
      <c r="AR675"/>
      <c r="AS675"/>
      <c r="AT675"/>
      <c r="AU675"/>
      <c r="AV675"/>
      <c r="AW675"/>
      <c r="AX675"/>
      <c r="AY675"/>
      <c r="AZ675"/>
      <c r="BA675"/>
      <c r="BB675"/>
      <c r="BC675"/>
    </row>
    <row r="676" spans="1:55" s="8" customFormat="1">
      <c r="A676"/>
      <c r="B676"/>
      <c r="C676"/>
      <c r="D676"/>
      <c r="E676"/>
      <c r="F676"/>
      <c r="G676"/>
      <c r="H676"/>
      <c r="I676"/>
      <c r="J676"/>
      <c r="K676"/>
      <c r="L676"/>
      <c r="M676"/>
      <c r="N676"/>
      <c r="O676"/>
      <c r="P676"/>
      <c r="R676" s="47"/>
      <c r="S676"/>
      <c r="T676"/>
      <c r="U676"/>
      <c r="V676"/>
      <c r="W676"/>
      <c r="X676"/>
      <c r="Y676"/>
      <c r="Z676"/>
      <c r="AA676" s="12"/>
      <c r="AB676" s="12"/>
      <c r="AC676" s="12"/>
      <c r="AD676" s="12"/>
      <c r="AE676"/>
      <c r="AF676"/>
      <c r="AG676"/>
      <c r="AH676"/>
      <c r="AI676"/>
      <c r="AJ676"/>
      <c r="AK676"/>
      <c r="AL676"/>
      <c r="AM676"/>
      <c r="AN676"/>
      <c r="AO676"/>
      <c r="AP676"/>
      <c r="AQ676"/>
      <c r="AR676"/>
      <c r="AS676"/>
      <c r="AT676"/>
      <c r="AU676"/>
      <c r="AV676"/>
      <c r="AW676"/>
      <c r="AX676"/>
      <c r="AY676"/>
      <c r="AZ676"/>
      <c r="BA676"/>
      <c r="BB676"/>
      <c r="BC676"/>
    </row>
    <row r="677" spans="1:55" s="8" customFormat="1">
      <c r="A677"/>
      <c r="B677"/>
      <c r="C677"/>
      <c r="D677"/>
      <c r="E677"/>
      <c r="F677"/>
      <c r="G677"/>
      <c r="H677"/>
      <c r="I677"/>
      <c r="J677"/>
      <c r="K677"/>
      <c r="L677"/>
      <c r="M677"/>
      <c r="N677"/>
      <c r="O677"/>
      <c r="P677"/>
      <c r="R677" s="47"/>
      <c r="S677"/>
      <c r="T677"/>
      <c r="U677"/>
      <c r="V677"/>
      <c r="W677"/>
      <c r="X677"/>
      <c r="Y677"/>
      <c r="Z677"/>
      <c r="AA677" s="12"/>
      <c r="AB677" s="12"/>
      <c r="AC677" s="12"/>
      <c r="AD677" s="12"/>
      <c r="AE677"/>
      <c r="AF677"/>
      <c r="AG677"/>
      <c r="AH677"/>
      <c r="AI677"/>
      <c r="AJ677"/>
      <c r="AK677"/>
      <c r="AL677"/>
      <c r="AM677"/>
      <c r="AN677"/>
      <c r="AO677"/>
      <c r="AP677"/>
      <c r="AQ677"/>
      <c r="AR677"/>
      <c r="AS677"/>
      <c r="AT677"/>
      <c r="AU677"/>
      <c r="AV677"/>
      <c r="AW677"/>
      <c r="AX677"/>
      <c r="AY677"/>
      <c r="AZ677"/>
      <c r="BA677"/>
      <c r="BB677"/>
      <c r="BC677"/>
    </row>
    <row r="678" spans="1:55" s="8" customFormat="1">
      <c r="A678"/>
      <c r="B678"/>
      <c r="C678"/>
      <c r="D678"/>
      <c r="E678"/>
      <c r="F678"/>
      <c r="G678"/>
      <c r="H678"/>
      <c r="I678"/>
      <c r="J678"/>
      <c r="K678"/>
      <c r="L678"/>
      <c r="M678"/>
      <c r="N678"/>
      <c r="O678"/>
      <c r="P678"/>
      <c r="R678" s="47"/>
      <c r="S678"/>
      <c r="T678"/>
      <c r="U678"/>
      <c r="V678"/>
      <c r="W678"/>
      <c r="X678"/>
      <c r="Y678"/>
      <c r="Z678"/>
      <c r="AA678" s="12"/>
      <c r="AB678" s="12"/>
      <c r="AC678" s="12"/>
      <c r="AD678" s="12"/>
      <c r="AE678"/>
      <c r="AF678"/>
      <c r="AG678"/>
      <c r="AH678"/>
      <c r="AI678"/>
      <c r="AJ678"/>
      <c r="AK678"/>
      <c r="AL678"/>
      <c r="AM678"/>
      <c r="AN678"/>
      <c r="AO678"/>
      <c r="AP678"/>
      <c r="AQ678"/>
      <c r="AR678"/>
      <c r="AS678"/>
      <c r="AT678"/>
      <c r="AU678"/>
      <c r="AV678"/>
      <c r="AW678"/>
      <c r="AX678"/>
      <c r="AY678"/>
      <c r="AZ678"/>
      <c r="BA678"/>
      <c r="BB678"/>
      <c r="BC678"/>
    </row>
    <row r="679" spans="1:55" s="8" customFormat="1">
      <c r="A679"/>
      <c r="B679"/>
      <c r="C679"/>
      <c r="D679"/>
      <c r="E679"/>
      <c r="F679"/>
      <c r="G679"/>
      <c r="H679"/>
      <c r="I679"/>
      <c r="J679"/>
      <c r="K679"/>
      <c r="L679"/>
      <c r="M679"/>
      <c r="N679"/>
      <c r="O679"/>
      <c r="P679"/>
      <c r="R679" s="47"/>
      <c r="S679"/>
      <c r="T679"/>
      <c r="U679"/>
      <c r="V679"/>
      <c r="W679"/>
      <c r="X679"/>
      <c r="Y679"/>
      <c r="Z679"/>
      <c r="AA679" s="12"/>
      <c r="AB679" s="12"/>
      <c r="AC679" s="12"/>
      <c r="AD679" s="12"/>
      <c r="AE679"/>
      <c r="AF679"/>
      <c r="AG679"/>
      <c r="AH679"/>
      <c r="AI679"/>
      <c r="AJ679"/>
      <c r="AK679"/>
      <c r="AL679"/>
      <c r="AM679"/>
      <c r="AN679"/>
      <c r="AO679"/>
      <c r="AP679"/>
      <c r="AQ679"/>
      <c r="AR679"/>
      <c r="AS679"/>
      <c r="AT679"/>
      <c r="AU679"/>
      <c r="AV679"/>
      <c r="AW679"/>
      <c r="AX679"/>
      <c r="AY679"/>
      <c r="AZ679"/>
      <c r="BA679"/>
      <c r="BB679"/>
      <c r="BC679"/>
    </row>
    <row r="680" spans="1:55" s="8" customFormat="1">
      <c r="A680"/>
      <c r="B680"/>
      <c r="C680"/>
      <c r="D680"/>
      <c r="E680"/>
      <c r="F680"/>
      <c r="G680"/>
      <c r="H680"/>
      <c r="I680"/>
      <c r="J680"/>
      <c r="K680"/>
      <c r="L680"/>
      <c r="M680"/>
      <c r="N680"/>
      <c r="O680"/>
      <c r="P680"/>
      <c r="R680" s="47"/>
      <c r="S680"/>
      <c r="T680"/>
      <c r="U680"/>
      <c r="V680"/>
      <c r="W680"/>
      <c r="X680"/>
      <c r="Y680"/>
      <c r="Z680"/>
      <c r="AA680" s="12"/>
      <c r="AB680" s="12"/>
      <c r="AC680" s="12"/>
      <c r="AD680" s="12"/>
      <c r="AE680"/>
      <c r="AF680"/>
      <c r="AG680"/>
      <c r="AH680"/>
      <c r="AI680"/>
      <c r="AJ680"/>
      <c r="AK680"/>
      <c r="AL680"/>
      <c r="AM680"/>
      <c r="AN680"/>
      <c r="AO680"/>
      <c r="AP680"/>
      <c r="AQ680"/>
      <c r="AR680"/>
      <c r="AS680"/>
      <c r="AT680"/>
      <c r="AU680"/>
      <c r="AV680"/>
      <c r="AW680"/>
      <c r="AX680"/>
      <c r="AY680"/>
      <c r="AZ680"/>
      <c r="BA680"/>
      <c r="BB680"/>
      <c r="BC680"/>
    </row>
    <row r="681" spans="1:55" s="8" customFormat="1">
      <c r="A681"/>
      <c r="B681"/>
      <c r="C681"/>
      <c r="D681"/>
      <c r="E681"/>
      <c r="F681"/>
      <c r="G681"/>
      <c r="H681"/>
      <c r="I681"/>
      <c r="J681"/>
      <c r="K681"/>
      <c r="L681"/>
      <c r="M681"/>
      <c r="N681"/>
      <c r="O681"/>
      <c r="P681"/>
      <c r="R681" s="47"/>
      <c r="S681"/>
      <c r="T681"/>
      <c r="U681"/>
      <c r="V681"/>
      <c r="W681"/>
      <c r="X681"/>
      <c r="Y681"/>
      <c r="Z681"/>
      <c r="AA681" s="12"/>
      <c r="AB681" s="12"/>
      <c r="AC681" s="12"/>
      <c r="AD681" s="12"/>
      <c r="AE681"/>
      <c r="AF681"/>
      <c r="AG681"/>
      <c r="AH681"/>
      <c r="AI681"/>
      <c r="AJ681"/>
      <c r="AK681"/>
      <c r="AL681"/>
      <c r="AM681"/>
      <c r="AN681"/>
      <c r="AO681"/>
      <c r="AP681"/>
      <c r="AQ681"/>
      <c r="AR681"/>
      <c r="AS681"/>
      <c r="AT681"/>
      <c r="AU681"/>
      <c r="AV681"/>
      <c r="AW681"/>
      <c r="AX681"/>
      <c r="AY681"/>
      <c r="AZ681"/>
      <c r="BA681"/>
      <c r="BB681"/>
      <c r="BC681"/>
    </row>
    <row r="682" spans="1:55" s="8" customFormat="1">
      <c r="A682"/>
      <c r="B682"/>
      <c r="C682"/>
      <c r="D682"/>
      <c r="E682"/>
      <c r="F682"/>
      <c r="G682"/>
      <c r="H682"/>
      <c r="I682"/>
      <c r="J682"/>
      <c r="K682"/>
      <c r="L682"/>
      <c r="M682"/>
      <c r="N682"/>
      <c r="O682"/>
      <c r="P682"/>
      <c r="R682" s="47"/>
      <c r="S682"/>
      <c r="T682"/>
      <c r="U682"/>
      <c r="V682"/>
      <c r="W682"/>
      <c r="X682"/>
      <c r="Y682"/>
      <c r="Z682"/>
      <c r="AA682" s="12"/>
      <c r="AB682" s="12"/>
      <c r="AC682" s="12"/>
      <c r="AD682" s="12"/>
      <c r="AE682"/>
      <c r="AF682"/>
      <c r="AG682"/>
      <c r="AH682"/>
      <c r="AI682"/>
      <c r="AJ682"/>
      <c r="AK682"/>
      <c r="AL682"/>
      <c r="AM682"/>
      <c r="AN682"/>
      <c r="AO682"/>
      <c r="AP682"/>
      <c r="AQ682"/>
      <c r="AR682"/>
      <c r="AS682"/>
      <c r="AT682"/>
      <c r="AU682"/>
      <c r="AV682"/>
      <c r="AW682"/>
      <c r="AX682"/>
      <c r="AY682"/>
      <c r="AZ682"/>
      <c r="BA682"/>
      <c r="BB682"/>
      <c r="BC682"/>
    </row>
    <row r="683" spans="1:55" s="8" customFormat="1">
      <c r="A683"/>
      <c r="B683"/>
      <c r="C683"/>
      <c r="D683"/>
      <c r="E683"/>
      <c r="F683"/>
      <c r="G683"/>
      <c r="H683"/>
      <c r="I683"/>
      <c r="J683"/>
      <c r="K683"/>
      <c r="L683"/>
      <c r="M683"/>
      <c r="N683"/>
      <c r="O683"/>
      <c r="P683"/>
      <c r="R683" s="47"/>
      <c r="S683"/>
      <c r="T683"/>
      <c r="U683"/>
      <c r="V683"/>
      <c r="W683"/>
      <c r="X683"/>
      <c r="Y683"/>
      <c r="Z683"/>
      <c r="AA683" s="12"/>
      <c r="AB683" s="12"/>
      <c r="AC683" s="12"/>
      <c r="AD683" s="12"/>
      <c r="AE683"/>
      <c r="AF683"/>
      <c r="AG683"/>
      <c r="AH683"/>
      <c r="AI683"/>
      <c r="AJ683"/>
      <c r="AK683"/>
      <c r="AL683"/>
      <c r="AM683"/>
      <c r="AN683"/>
      <c r="AO683"/>
      <c r="AP683"/>
      <c r="AQ683"/>
      <c r="AR683"/>
      <c r="AS683"/>
      <c r="AT683"/>
      <c r="AU683"/>
      <c r="AV683"/>
      <c r="AW683"/>
      <c r="AX683"/>
      <c r="AY683"/>
      <c r="AZ683"/>
      <c r="BA683"/>
      <c r="BB683"/>
      <c r="BC683"/>
    </row>
    <row r="684" spans="1:55" s="8" customFormat="1">
      <c r="A684"/>
      <c r="B684"/>
      <c r="C684"/>
      <c r="D684"/>
      <c r="E684"/>
      <c r="F684"/>
      <c r="G684"/>
      <c r="H684"/>
      <c r="I684"/>
      <c r="J684"/>
      <c r="K684"/>
      <c r="L684"/>
      <c r="M684"/>
      <c r="N684"/>
      <c r="O684"/>
      <c r="P684"/>
      <c r="R684" s="47"/>
      <c r="S684"/>
      <c r="T684"/>
      <c r="U684"/>
      <c r="V684"/>
      <c r="W684"/>
      <c r="X684"/>
      <c r="Y684"/>
      <c r="Z684"/>
      <c r="AA684" s="12"/>
      <c r="AB684" s="12"/>
      <c r="AC684" s="12"/>
      <c r="AD684" s="12"/>
      <c r="AE684"/>
      <c r="AF684"/>
      <c r="AG684"/>
      <c r="AH684"/>
      <c r="AI684"/>
      <c r="AJ684"/>
      <c r="AK684"/>
      <c r="AL684"/>
      <c r="AM684"/>
      <c r="AN684"/>
      <c r="AO684"/>
      <c r="AP684"/>
      <c r="AQ684"/>
      <c r="AR684"/>
      <c r="AS684"/>
      <c r="AT684"/>
      <c r="AU684"/>
      <c r="AV684"/>
      <c r="AW684"/>
      <c r="AX684"/>
      <c r="AY684"/>
      <c r="AZ684"/>
      <c r="BA684"/>
      <c r="BB684"/>
      <c r="BC684"/>
    </row>
    <row r="685" spans="1:55" s="8" customFormat="1">
      <c r="A685"/>
      <c r="B685"/>
      <c r="C685"/>
      <c r="D685"/>
      <c r="E685"/>
      <c r="F685"/>
      <c r="G685"/>
      <c r="H685"/>
      <c r="I685"/>
      <c r="J685"/>
      <c r="K685"/>
      <c r="L685"/>
      <c r="M685"/>
      <c r="N685"/>
      <c r="O685"/>
      <c r="P685"/>
      <c r="R685" s="47"/>
      <c r="S685"/>
      <c r="T685"/>
      <c r="U685"/>
      <c r="V685"/>
      <c r="W685"/>
      <c r="X685"/>
      <c r="Y685"/>
      <c r="Z685"/>
      <c r="AA685" s="12"/>
      <c r="AB685" s="12"/>
      <c r="AC685" s="12"/>
      <c r="AD685" s="12"/>
      <c r="AE685"/>
      <c r="AF685"/>
      <c r="AG685"/>
      <c r="AH685"/>
      <c r="AI685"/>
      <c r="AJ685"/>
      <c r="AK685"/>
      <c r="AL685"/>
      <c r="AM685"/>
      <c r="AN685"/>
      <c r="AO685"/>
      <c r="AP685"/>
      <c r="AQ685"/>
      <c r="AR685"/>
      <c r="AS685"/>
      <c r="AT685"/>
      <c r="AU685"/>
      <c r="AV685"/>
      <c r="AW685"/>
      <c r="AX685"/>
      <c r="AY685"/>
      <c r="AZ685"/>
      <c r="BA685"/>
      <c r="BB685"/>
      <c r="BC685"/>
    </row>
    <row r="686" spans="1:55" s="8" customFormat="1">
      <c r="A686"/>
      <c r="B686"/>
      <c r="C686"/>
      <c r="D686"/>
      <c r="E686"/>
      <c r="F686"/>
      <c r="G686"/>
      <c r="H686"/>
      <c r="I686"/>
      <c r="J686"/>
      <c r="K686"/>
      <c r="L686"/>
      <c r="M686"/>
      <c r="N686"/>
      <c r="O686"/>
      <c r="P686"/>
      <c r="R686" s="47"/>
      <c r="S686"/>
      <c r="T686"/>
      <c r="U686"/>
      <c r="V686"/>
      <c r="W686"/>
      <c r="X686"/>
      <c r="Y686"/>
      <c r="Z686"/>
      <c r="AA686" s="12"/>
      <c r="AB686" s="12"/>
      <c r="AC686" s="12"/>
      <c r="AD686" s="12"/>
      <c r="AE686"/>
      <c r="AF686"/>
      <c r="AG686"/>
      <c r="AH686"/>
      <c r="AI686"/>
      <c r="AJ686"/>
      <c r="AK686"/>
      <c r="AL686"/>
      <c r="AM686"/>
      <c r="AN686"/>
      <c r="AO686"/>
      <c r="AP686"/>
      <c r="AQ686"/>
      <c r="AR686"/>
      <c r="AS686"/>
      <c r="AT686"/>
      <c r="AU686"/>
      <c r="AV686"/>
      <c r="AW686"/>
      <c r="AX686"/>
      <c r="AY686"/>
      <c r="AZ686"/>
      <c r="BA686"/>
      <c r="BB686"/>
      <c r="BC686"/>
    </row>
    <row r="687" spans="1:55" s="8" customFormat="1">
      <c r="A687"/>
      <c r="B687"/>
      <c r="C687"/>
      <c r="D687"/>
      <c r="E687"/>
      <c r="F687"/>
      <c r="G687"/>
      <c r="H687"/>
      <c r="I687"/>
      <c r="J687"/>
      <c r="K687"/>
      <c r="L687"/>
      <c r="M687"/>
      <c r="N687"/>
      <c r="O687"/>
      <c r="P687"/>
      <c r="R687" s="47"/>
      <c r="S687"/>
      <c r="T687"/>
      <c r="U687"/>
      <c r="V687"/>
      <c r="W687"/>
      <c r="X687"/>
      <c r="Y687"/>
      <c r="Z687"/>
      <c r="AA687" s="12"/>
      <c r="AB687" s="12"/>
      <c r="AC687" s="12"/>
      <c r="AD687" s="12"/>
      <c r="AE687"/>
      <c r="AF687"/>
      <c r="AG687"/>
      <c r="AH687"/>
      <c r="AI687"/>
      <c r="AJ687"/>
      <c r="AK687"/>
      <c r="AL687"/>
      <c r="AM687"/>
      <c r="AN687"/>
      <c r="AO687"/>
      <c r="AP687"/>
      <c r="AQ687"/>
      <c r="AR687"/>
      <c r="AS687"/>
      <c r="AT687"/>
      <c r="AU687"/>
      <c r="AV687"/>
      <c r="AW687"/>
      <c r="AX687"/>
      <c r="AY687"/>
      <c r="AZ687"/>
      <c r="BA687"/>
      <c r="BB687"/>
      <c r="BC687"/>
    </row>
    <row r="688" spans="1:55" s="8" customFormat="1">
      <c r="A688"/>
      <c r="B688"/>
      <c r="C688"/>
      <c r="D688"/>
      <c r="E688"/>
      <c r="F688"/>
      <c r="G688"/>
      <c r="H688"/>
      <c r="I688"/>
      <c r="J688"/>
      <c r="K688"/>
      <c r="L688"/>
      <c r="M688"/>
      <c r="N688"/>
      <c r="O688"/>
      <c r="P688"/>
      <c r="R688" s="47"/>
      <c r="S688"/>
      <c r="T688"/>
      <c r="U688"/>
      <c r="V688"/>
      <c r="W688"/>
      <c r="X688"/>
      <c r="Y688"/>
      <c r="Z688"/>
      <c r="AA688" s="12"/>
      <c r="AB688" s="12"/>
      <c r="AC688" s="12"/>
      <c r="AD688" s="12"/>
      <c r="AE688"/>
      <c r="AF688"/>
      <c r="AG688"/>
      <c r="AH688"/>
      <c r="AI688"/>
      <c r="AJ688"/>
      <c r="AK688"/>
      <c r="AL688"/>
      <c r="AM688"/>
      <c r="AN688"/>
      <c r="AO688"/>
      <c r="AP688"/>
      <c r="AQ688"/>
      <c r="AR688"/>
      <c r="AS688"/>
      <c r="AT688"/>
      <c r="AU688"/>
      <c r="AV688"/>
      <c r="AW688"/>
      <c r="AX688"/>
      <c r="AY688"/>
      <c r="AZ688"/>
      <c r="BA688"/>
      <c r="BB688"/>
      <c r="BC688"/>
    </row>
    <row r="689" spans="1:55" s="8" customFormat="1">
      <c r="A689"/>
      <c r="B689"/>
      <c r="C689"/>
      <c r="D689"/>
      <c r="E689"/>
      <c r="F689"/>
      <c r="G689"/>
      <c r="H689"/>
      <c r="I689"/>
      <c r="J689"/>
      <c r="K689"/>
      <c r="L689"/>
      <c r="M689"/>
      <c r="N689"/>
      <c r="O689"/>
      <c r="P689"/>
      <c r="R689" s="47"/>
      <c r="S689"/>
      <c r="T689"/>
      <c r="U689"/>
      <c r="V689"/>
      <c r="W689"/>
      <c r="X689"/>
      <c r="Y689"/>
      <c r="Z689"/>
      <c r="AA689" s="12"/>
      <c r="AB689" s="12"/>
      <c r="AC689" s="12"/>
      <c r="AD689" s="12"/>
      <c r="AE689"/>
      <c r="AF689"/>
      <c r="AG689"/>
      <c r="AH689"/>
      <c r="AI689"/>
      <c r="AJ689"/>
      <c r="AK689"/>
      <c r="AL689"/>
      <c r="AM689"/>
      <c r="AN689"/>
      <c r="AO689"/>
      <c r="AP689"/>
      <c r="AQ689"/>
      <c r="AR689"/>
      <c r="AS689"/>
      <c r="AT689"/>
      <c r="AU689"/>
      <c r="AV689"/>
      <c r="AW689"/>
      <c r="AX689"/>
      <c r="AY689"/>
      <c r="AZ689"/>
      <c r="BA689"/>
      <c r="BB689"/>
      <c r="BC689"/>
    </row>
    <row r="690" spans="1:55" s="8" customFormat="1">
      <c r="A690"/>
      <c r="B690"/>
      <c r="C690"/>
      <c r="D690"/>
      <c r="E690"/>
      <c r="F690"/>
      <c r="G690"/>
      <c r="H690"/>
      <c r="I690"/>
      <c r="J690"/>
      <c r="K690"/>
      <c r="L690"/>
      <c r="M690"/>
      <c r="N690"/>
      <c r="O690"/>
      <c r="P690"/>
      <c r="R690" s="47"/>
      <c r="S690"/>
      <c r="T690"/>
      <c r="U690"/>
      <c r="V690"/>
      <c r="W690"/>
      <c r="X690"/>
      <c r="Y690"/>
      <c r="Z690"/>
      <c r="AA690" s="12"/>
      <c r="AB690" s="12"/>
      <c r="AC690" s="12"/>
      <c r="AD690" s="12"/>
      <c r="AE690"/>
      <c r="AF690"/>
      <c r="AG690"/>
      <c r="AH690"/>
      <c r="AI690"/>
      <c r="AJ690"/>
      <c r="AK690"/>
      <c r="AL690"/>
      <c r="AM690"/>
      <c r="AN690"/>
      <c r="AO690"/>
      <c r="AP690"/>
      <c r="AQ690"/>
      <c r="AR690"/>
      <c r="AS690"/>
      <c r="AT690"/>
      <c r="AU690"/>
      <c r="AV690"/>
      <c r="AW690"/>
      <c r="AX690"/>
      <c r="AY690"/>
      <c r="AZ690"/>
      <c r="BA690"/>
      <c r="BB690"/>
      <c r="BC690"/>
    </row>
    <row r="691" spans="1:55" s="8" customFormat="1">
      <c r="A691"/>
      <c r="B691"/>
      <c r="C691"/>
      <c r="D691"/>
      <c r="E691"/>
      <c r="F691"/>
      <c r="G691"/>
      <c r="H691"/>
      <c r="I691"/>
      <c r="J691"/>
      <c r="K691"/>
      <c r="L691"/>
      <c r="M691"/>
      <c r="N691"/>
      <c r="O691"/>
      <c r="P691"/>
      <c r="R691" s="47"/>
      <c r="S691"/>
      <c r="T691"/>
      <c r="U691"/>
      <c r="V691"/>
      <c r="W691"/>
      <c r="X691"/>
      <c r="Y691"/>
      <c r="Z691"/>
      <c r="AA691" s="12"/>
      <c r="AB691" s="12"/>
      <c r="AC691" s="12"/>
      <c r="AD691" s="12"/>
      <c r="AE691"/>
      <c r="AF691"/>
      <c r="AG691"/>
      <c r="AH691"/>
      <c r="AI691"/>
      <c r="AJ691"/>
      <c r="AK691"/>
      <c r="AL691"/>
      <c r="AM691"/>
      <c r="AN691"/>
      <c r="AO691"/>
      <c r="AP691"/>
      <c r="AQ691"/>
      <c r="AR691"/>
      <c r="AS691"/>
      <c r="AT691"/>
      <c r="AU691"/>
      <c r="AV691"/>
      <c r="AW691"/>
      <c r="AX691"/>
      <c r="AY691"/>
      <c r="AZ691"/>
      <c r="BA691"/>
      <c r="BB691"/>
      <c r="BC691"/>
    </row>
    <row r="692" spans="1:55" s="8" customFormat="1">
      <c r="A692"/>
      <c r="B692"/>
      <c r="C692"/>
      <c r="D692"/>
      <c r="E692"/>
      <c r="F692"/>
      <c r="G692"/>
      <c r="H692"/>
      <c r="I692"/>
      <c r="J692"/>
      <c r="K692"/>
      <c r="L692"/>
      <c r="M692"/>
      <c r="N692"/>
      <c r="O692"/>
      <c r="P692"/>
      <c r="R692" s="47"/>
      <c r="S692"/>
      <c r="T692"/>
      <c r="U692"/>
      <c r="V692"/>
      <c r="W692"/>
      <c r="X692"/>
      <c r="Y692"/>
      <c r="Z692"/>
      <c r="AA692" s="12"/>
      <c r="AB692" s="12"/>
      <c r="AC692" s="12"/>
      <c r="AD692" s="12"/>
      <c r="AE692"/>
      <c r="AF692"/>
      <c r="AG692"/>
      <c r="AH692"/>
      <c r="AI692"/>
      <c r="AJ692"/>
      <c r="AK692"/>
      <c r="AL692"/>
      <c r="AM692"/>
      <c r="AN692"/>
      <c r="AO692"/>
      <c r="AP692"/>
      <c r="AQ692"/>
      <c r="AR692"/>
      <c r="AS692"/>
      <c r="AT692"/>
      <c r="AU692"/>
      <c r="AV692"/>
      <c r="AW692"/>
      <c r="AX692"/>
      <c r="AY692"/>
      <c r="AZ692"/>
      <c r="BA692"/>
      <c r="BB692"/>
      <c r="BC692"/>
    </row>
    <row r="693" spans="1:55" s="8" customFormat="1">
      <c r="A693"/>
      <c r="B693"/>
      <c r="C693"/>
      <c r="D693"/>
      <c r="E693"/>
      <c r="F693"/>
      <c r="G693"/>
      <c r="H693"/>
      <c r="I693"/>
      <c r="J693"/>
      <c r="K693"/>
      <c r="L693"/>
      <c r="M693"/>
      <c r="N693"/>
      <c r="O693"/>
      <c r="P693"/>
      <c r="R693" s="47"/>
      <c r="S693"/>
      <c r="T693"/>
      <c r="U693"/>
      <c r="V693"/>
      <c r="W693"/>
      <c r="X693"/>
      <c r="Y693"/>
      <c r="Z693"/>
      <c r="AA693" s="12"/>
      <c r="AB693" s="12"/>
      <c r="AC693" s="12"/>
      <c r="AD693" s="12"/>
      <c r="AE693"/>
      <c r="AF693"/>
      <c r="AG693"/>
      <c r="AH693"/>
      <c r="AI693"/>
      <c r="AJ693"/>
      <c r="AK693"/>
      <c r="AL693"/>
      <c r="AM693"/>
      <c r="AN693"/>
      <c r="AO693"/>
      <c r="AP693"/>
      <c r="AQ693"/>
      <c r="AR693"/>
      <c r="AS693"/>
      <c r="AT693"/>
      <c r="AU693"/>
      <c r="AV693"/>
      <c r="AW693"/>
      <c r="AX693"/>
      <c r="AY693"/>
      <c r="AZ693"/>
      <c r="BA693"/>
      <c r="BB693"/>
      <c r="BC693"/>
    </row>
    <row r="694" spans="1:55" s="8" customFormat="1">
      <c r="A694"/>
      <c r="B694"/>
      <c r="C694"/>
      <c r="D694"/>
      <c r="E694"/>
      <c r="F694"/>
      <c r="G694"/>
      <c r="H694"/>
      <c r="I694"/>
      <c r="J694"/>
      <c r="K694"/>
      <c r="L694"/>
      <c r="M694"/>
      <c r="N694"/>
      <c r="O694"/>
      <c r="P694"/>
      <c r="R694" s="47"/>
      <c r="S694"/>
      <c r="T694"/>
      <c r="U694"/>
      <c r="V694"/>
      <c r="W694"/>
      <c r="X694"/>
      <c r="Y694"/>
      <c r="Z694"/>
      <c r="AA694" s="12"/>
      <c r="AB694" s="12"/>
      <c r="AC694" s="12"/>
      <c r="AD694" s="12"/>
      <c r="AE694"/>
      <c r="AF694"/>
      <c r="AG694"/>
      <c r="AH694"/>
      <c r="AI694"/>
      <c r="AJ694"/>
      <c r="AK694"/>
      <c r="AL694"/>
      <c r="AM694"/>
      <c r="AN694"/>
      <c r="AO694"/>
      <c r="AP694"/>
      <c r="AQ694"/>
      <c r="AR694"/>
      <c r="AS694"/>
      <c r="AT694"/>
      <c r="AU694"/>
      <c r="AV694"/>
      <c r="AW694"/>
      <c r="AX694"/>
      <c r="AY694"/>
      <c r="AZ694"/>
      <c r="BA694"/>
      <c r="BB694"/>
      <c r="BC694"/>
    </row>
    <row r="695" spans="1:55" s="8" customFormat="1">
      <c r="A695"/>
      <c r="B695"/>
      <c r="C695"/>
      <c r="D695"/>
      <c r="E695"/>
      <c r="F695"/>
      <c r="G695"/>
      <c r="H695"/>
      <c r="I695"/>
      <c r="J695"/>
      <c r="K695"/>
      <c r="L695"/>
      <c r="M695"/>
      <c r="N695"/>
      <c r="O695"/>
      <c r="P695"/>
      <c r="R695" s="47"/>
      <c r="S695"/>
      <c r="T695"/>
      <c r="U695"/>
      <c r="V695"/>
      <c r="W695"/>
      <c r="X695"/>
      <c r="Y695"/>
      <c r="Z695"/>
      <c r="AA695" s="12"/>
      <c r="AB695" s="12"/>
      <c r="AC695" s="12"/>
      <c r="AD695" s="12"/>
      <c r="AE695"/>
      <c r="AF695"/>
      <c r="AG695"/>
      <c r="AH695"/>
      <c r="AI695"/>
      <c r="AJ695"/>
      <c r="AK695"/>
      <c r="AL695"/>
      <c r="AM695"/>
      <c r="AN695"/>
      <c r="AO695"/>
      <c r="AP695"/>
      <c r="AQ695"/>
      <c r="AR695"/>
      <c r="AS695"/>
      <c r="AT695"/>
      <c r="AU695"/>
      <c r="AV695"/>
      <c r="AW695"/>
      <c r="AX695"/>
      <c r="AY695"/>
      <c r="AZ695"/>
      <c r="BA695"/>
      <c r="BB695"/>
      <c r="BC695"/>
    </row>
    <row r="696" spans="1:55" s="8" customFormat="1">
      <c r="A696"/>
      <c r="B696"/>
      <c r="C696"/>
      <c r="D696"/>
      <c r="E696"/>
      <c r="F696"/>
      <c r="G696"/>
      <c r="H696"/>
      <c r="I696"/>
      <c r="J696"/>
      <c r="K696"/>
      <c r="L696"/>
      <c r="M696"/>
      <c r="N696"/>
      <c r="O696"/>
      <c r="P696"/>
      <c r="R696" s="47"/>
      <c r="S696"/>
      <c r="T696"/>
      <c r="U696"/>
      <c r="V696"/>
      <c r="W696"/>
      <c r="X696"/>
      <c r="Y696"/>
      <c r="Z696"/>
      <c r="AA696" s="12"/>
      <c r="AB696" s="12"/>
      <c r="AC696" s="12"/>
      <c r="AD696" s="12"/>
      <c r="AE696"/>
      <c r="AF696"/>
      <c r="AG696"/>
      <c r="AH696"/>
      <c r="AI696"/>
      <c r="AJ696"/>
      <c r="AK696"/>
      <c r="AL696"/>
      <c r="AM696"/>
      <c r="AN696"/>
      <c r="AO696"/>
      <c r="AP696"/>
      <c r="AQ696"/>
      <c r="AR696"/>
      <c r="AS696"/>
      <c r="AT696"/>
      <c r="AU696"/>
      <c r="AV696"/>
      <c r="AW696"/>
      <c r="AX696"/>
      <c r="AY696"/>
      <c r="AZ696"/>
      <c r="BA696"/>
      <c r="BB696"/>
      <c r="BC696"/>
    </row>
    <row r="697" spans="1:55" s="8" customFormat="1">
      <c r="A697"/>
      <c r="B697"/>
      <c r="C697"/>
      <c r="D697"/>
      <c r="E697"/>
      <c r="F697"/>
      <c r="G697"/>
      <c r="H697"/>
      <c r="I697"/>
      <c r="J697"/>
      <c r="K697"/>
      <c r="L697"/>
      <c r="M697"/>
      <c r="N697"/>
      <c r="O697"/>
      <c r="P697"/>
      <c r="R697" s="47"/>
      <c r="S697"/>
      <c r="T697"/>
      <c r="U697"/>
      <c r="V697"/>
      <c r="W697"/>
      <c r="X697"/>
      <c r="Y697"/>
      <c r="Z697"/>
      <c r="AA697" s="12"/>
      <c r="AB697" s="12"/>
      <c r="AC697" s="12"/>
      <c r="AD697" s="12"/>
      <c r="AE697"/>
      <c r="AF697"/>
      <c r="AG697"/>
      <c r="AH697"/>
      <c r="AI697"/>
      <c r="AJ697"/>
      <c r="AK697"/>
      <c r="AL697"/>
      <c r="AM697"/>
      <c r="AN697"/>
      <c r="AO697"/>
      <c r="AP697"/>
      <c r="AQ697"/>
      <c r="AR697"/>
      <c r="AS697"/>
      <c r="AT697"/>
      <c r="AU697"/>
      <c r="AV697"/>
      <c r="AW697"/>
      <c r="AX697"/>
      <c r="AY697"/>
      <c r="AZ697"/>
      <c r="BA697"/>
      <c r="BB697"/>
      <c r="BC697"/>
    </row>
    <row r="698" spans="1:55" s="8" customFormat="1">
      <c r="A698"/>
      <c r="B698"/>
      <c r="C698"/>
      <c r="D698"/>
      <c r="E698"/>
      <c r="F698"/>
      <c r="G698"/>
      <c r="H698"/>
      <c r="I698"/>
      <c r="J698"/>
      <c r="K698"/>
      <c r="L698"/>
      <c r="M698"/>
      <c r="N698"/>
      <c r="O698"/>
      <c r="P698"/>
      <c r="R698" s="47"/>
      <c r="S698"/>
      <c r="T698"/>
      <c r="U698"/>
      <c r="V698"/>
      <c r="W698"/>
      <c r="X698"/>
      <c r="Y698"/>
      <c r="Z698"/>
      <c r="AA698" s="12"/>
      <c r="AB698" s="12"/>
      <c r="AC698" s="12"/>
      <c r="AD698" s="12"/>
      <c r="AE698"/>
      <c r="AF698"/>
      <c r="AG698"/>
      <c r="AH698"/>
      <c r="AI698"/>
      <c r="AJ698"/>
      <c r="AK698"/>
      <c r="AL698"/>
      <c r="AM698"/>
      <c r="AN698"/>
      <c r="AO698"/>
      <c r="AP698"/>
      <c r="AQ698"/>
      <c r="AR698"/>
      <c r="AS698"/>
      <c r="AT698"/>
      <c r="AU698"/>
      <c r="AV698"/>
      <c r="AW698"/>
      <c r="AX698"/>
      <c r="AY698"/>
      <c r="AZ698"/>
      <c r="BA698"/>
      <c r="BB698"/>
      <c r="BC698"/>
    </row>
    <row r="699" spans="1:55" s="8" customFormat="1">
      <c r="A699"/>
      <c r="B699"/>
      <c r="C699"/>
      <c r="D699"/>
      <c r="E699"/>
      <c r="F699"/>
      <c r="G699"/>
      <c r="H699"/>
      <c r="I699"/>
      <c r="J699"/>
      <c r="K699"/>
      <c r="L699"/>
      <c r="M699"/>
      <c r="N699"/>
      <c r="O699"/>
      <c r="P699"/>
      <c r="R699" s="47"/>
      <c r="S699"/>
      <c r="T699"/>
      <c r="U699"/>
      <c r="V699"/>
      <c r="W699"/>
      <c r="X699"/>
      <c r="Y699"/>
      <c r="Z699"/>
      <c r="AA699" s="12"/>
      <c r="AB699" s="12"/>
      <c r="AC699" s="12"/>
      <c r="AD699" s="12"/>
      <c r="AE699"/>
      <c r="AF699"/>
      <c r="AG699"/>
      <c r="AH699"/>
      <c r="AI699"/>
      <c r="AJ699"/>
      <c r="AK699"/>
      <c r="AL699"/>
      <c r="AM699"/>
      <c r="AN699"/>
      <c r="AO699"/>
      <c r="AP699"/>
      <c r="AQ699"/>
      <c r="AR699"/>
      <c r="AS699"/>
      <c r="AT699"/>
      <c r="AU699"/>
      <c r="AV699"/>
      <c r="AW699"/>
      <c r="AX699"/>
      <c r="AY699"/>
      <c r="AZ699"/>
      <c r="BA699"/>
      <c r="BB699"/>
      <c r="BC699"/>
    </row>
    <row r="700" spans="1:55" s="8" customFormat="1">
      <c r="A700"/>
      <c r="B700"/>
      <c r="C700"/>
      <c r="D700"/>
      <c r="E700"/>
      <c r="F700"/>
      <c r="G700"/>
      <c r="H700"/>
      <c r="I700"/>
      <c r="J700"/>
      <c r="K700"/>
      <c r="L700"/>
      <c r="M700"/>
      <c r="N700"/>
      <c r="O700"/>
      <c r="P700"/>
      <c r="R700" s="47"/>
      <c r="S700"/>
      <c r="T700"/>
      <c r="U700"/>
      <c r="V700"/>
      <c r="W700"/>
      <c r="X700"/>
      <c r="Y700"/>
      <c r="Z700"/>
      <c r="AA700" s="12"/>
      <c r="AB700" s="12"/>
      <c r="AC700" s="12"/>
      <c r="AD700" s="12"/>
      <c r="AE700"/>
      <c r="AF700"/>
      <c r="AG700"/>
      <c r="AH700"/>
      <c r="AI700"/>
      <c r="AJ700"/>
      <c r="AK700"/>
      <c r="AL700"/>
      <c r="AM700"/>
      <c r="AN700"/>
      <c r="AO700"/>
      <c r="AP700"/>
      <c r="AQ700"/>
      <c r="AR700"/>
      <c r="AS700"/>
      <c r="AT700"/>
      <c r="AU700"/>
      <c r="AV700"/>
      <c r="AW700"/>
      <c r="AX700"/>
      <c r="AY700"/>
      <c r="AZ700"/>
      <c r="BA700"/>
      <c r="BB700"/>
      <c r="BC700"/>
    </row>
    <row r="701" spans="1:55" s="8" customFormat="1">
      <c r="A701"/>
      <c r="B701"/>
      <c r="C701"/>
      <c r="D701"/>
      <c r="E701"/>
      <c r="F701"/>
      <c r="G701"/>
      <c r="H701"/>
      <c r="I701"/>
      <c r="J701"/>
      <c r="K701"/>
      <c r="L701"/>
      <c r="M701"/>
      <c r="N701"/>
      <c r="O701"/>
      <c r="P701"/>
      <c r="R701" s="47"/>
      <c r="S701"/>
      <c r="T701"/>
      <c r="U701"/>
      <c r="V701"/>
      <c r="W701"/>
      <c r="X701"/>
      <c r="Y701"/>
      <c r="Z701"/>
      <c r="AA701" s="12"/>
      <c r="AB701" s="12"/>
      <c r="AC701" s="12"/>
      <c r="AD701" s="12"/>
      <c r="AE701"/>
      <c r="AF701"/>
      <c r="AG701"/>
      <c r="AH701"/>
      <c r="AI701"/>
      <c r="AJ701"/>
      <c r="AK701"/>
      <c r="AL701"/>
      <c r="AM701"/>
      <c r="AN701"/>
      <c r="AO701"/>
      <c r="AP701"/>
      <c r="AQ701"/>
      <c r="AR701"/>
      <c r="AS701"/>
      <c r="AT701"/>
      <c r="AU701"/>
      <c r="AV701"/>
      <c r="AW701"/>
      <c r="AX701"/>
      <c r="AY701"/>
      <c r="AZ701"/>
      <c r="BA701"/>
      <c r="BB701"/>
      <c r="BC701"/>
    </row>
    <row r="702" spans="1:55" s="8" customFormat="1">
      <c r="A702"/>
      <c r="B702"/>
      <c r="C702"/>
      <c r="D702"/>
      <c r="E702"/>
      <c r="F702"/>
      <c r="G702"/>
      <c r="H702"/>
      <c r="I702"/>
      <c r="J702"/>
      <c r="K702"/>
      <c r="L702"/>
      <c r="M702"/>
      <c r="N702"/>
      <c r="O702"/>
      <c r="P702"/>
      <c r="R702" s="47"/>
      <c r="S702"/>
      <c r="T702"/>
      <c r="U702"/>
      <c r="V702"/>
      <c r="W702"/>
      <c r="X702"/>
      <c r="Y702"/>
      <c r="Z702"/>
      <c r="AA702" s="12"/>
      <c r="AB702" s="12"/>
      <c r="AC702" s="12"/>
      <c r="AD702" s="12"/>
      <c r="AE702"/>
      <c r="AF702"/>
      <c r="AG702"/>
      <c r="AH702"/>
      <c r="AI702"/>
      <c r="AJ702"/>
      <c r="AK702"/>
      <c r="AL702"/>
      <c r="AM702"/>
      <c r="AN702"/>
      <c r="AO702"/>
      <c r="AP702"/>
      <c r="AQ702"/>
      <c r="AR702"/>
      <c r="AS702"/>
      <c r="AT702"/>
      <c r="AU702"/>
      <c r="AV702"/>
      <c r="AW702"/>
      <c r="AX702"/>
      <c r="AY702"/>
      <c r="AZ702"/>
      <c r="BA702"/>
      <c r="BB702"/>
      <c r="BC702"/>
    </row>
    <row r="703" spans="1:55" s="8" customFormat="1">
      <c r="A703"/>
      <c r="B703"/>
      <c r="C703"/>
      <c r="D703"/>
      <c r="E703"/>
      <c r="F703"/>
      <c r="G703"/>
      <c r="H703"/>
      <c r="I703"/>
      <c r="J703"/>
      <c r="K703"/>
      <c r="L703"/>
      <c r="M703"/>
      <c r="N703"/>
      <c r="O703"/>
      <c r="P703"/>
      <c r="R703" s="47"/>
      <c r="S703"/>
      <c r="T703"/>
      <c r="U703"/>
      <c r="V703"/>
      <c r="W703"/>
      <c r="X703"/>
      <c r="Y703"/>
      <c r="Z703"/>
      <c r="AA703" s="12"/>
      <c r="AB703" s="12"/>
      <c r="AC703" s="12"/>
      <c r="AD703" s="12"/>
      <c r="AE703"/>
      <c r="AF703"/>
      <c r="AG703"/>
      <c r="AH703"/>
      <c r="AI703"/>
      <c r="AJ703"/>
      <c r="AK703"/>
      <c r="AL703"/>
      <c r="AM703"/>
      <c r="AN703"/>
      <c r="AO703"/>
      <c r="AP703"/>
      <c r="AQ703"/>
      <c r="AR703"/>
      <c r="AS703"/>
      <c r="AT703"/>
      <c r="AU703"/>
      <c r="AV703"/>
      <c r="AW703"/>
      <c r="AX703"/>
      <c r="AY703"/>
      <c r="AZ703"/>
      <c r="BA703"/>
      <c r="BB703"/>
      <c r="BC703"/>
    </row>
    <row r="704" spans="1:55" s="8" customFormat="1">
      <c r="A704"/>
      <c r="B704"/>
      <c r="C704"/>
      <c r="D704"/>
      <c r="E704"/>
      <c r="F704"/>
      <c r="G704"/>
      <c r="H704"/>
      <c r="I704"/>
      <c r="J704"/>
      <c r="K704"/>
      <c r="L704"/>
      <c r="M704"/>
      <c r="N704"/>
      <c r="O704"/>
      <c r="P704"/>
      <c r="R704" s="47"/>
      <c r="S704"/>
      <c r="T704"/>
      <c r="U704"/>
      <c r="V704"/>
      <c r="W704"/>
      <c r="X704"/>
      <c r="Y704"/>
      <c r="Z704"/>
      <c r="AA704" s="12"/>
      <c r="AB704" s="12"/>
      <c r="AC704" s="12"/>
      <c r="AD704" s="12"/>
      <c r="AE704"/>
      <c r="AF704"/>
      <c r="AG704"/>
      <c r="AH704"/>
      <c r="AI704"/>
      <c r="AJ704"/>
      <c r="AK704"/>
      <c r="AL704"/>
      <c r="AM704"/>
      <c r="AN704"/>
      <c r="AO704"/>
      <c r="AP704"/>
      <c r="AQ704"/>
      <c r="AR704"/>
      <c r="AS704"/>
      <c r="AT704"/>
      <c r="AU704"/>
      <c r="AV704"/>
      <c r="AW704"/>
      <c r="AX704"/>
      <c r="AY704"/>
      <c r="AZ704"/>
      <c r="BA704"/>
      <c r="BB704"/>
      <c r="BC704"/>
    </row>
    <row r="705" spans="1:55" s="8" customFormat="1">
      <c r="A705"/>
      <c r="B705"/>
      <c r="C705"/>
      <c r="D705"/>
      <c r="E705"/>
      <c r="F705"/>
      <c r="G705"/>
      <c r="H705"/>
      <c r="I705"/>
      <c r="J705"/>
      <c r="K705"/>
      <c r="L705"/>
      <c r="M705"/>
      <c r="N705"/>
      <c r="O705"/>
      <c r="P705"/>
      <c r="R705" s="47"/>
      <c r="S705"/>
      <c r="T705"/>
      <c r="U705"/>
      <c r="V705"/>
      <c r="W705"/>
      <c r="X705"/>
      <c r="Y705"/>
      <c r="Z705"/>
      <c r="AA705" s="12"/>
      <c r="AB705" s="12"/>
      <c r="AC705" s="12"/>
      <c r="AD705" s="12"/>
      <c r="AE705"/>
      <c r="AF705"/>
      <c r="AG705"/>
      <c r="AH705"/>
      <c r="AI705"/>
      <c r="AJ705"/>
      <c r="AK705"/>
      <c r="AL705"/>
      <c r="AM705"/>
      <c r="AN705"/>
      <c r="AO705"/>
      <c r="AP705"/>
      <c r="AQ705"/>
      <c r="AR705"/>
      <c r="AS705"/>
      <c r="AT705"/>
      <c r="AU705"/>
      <c r="AV705"/>
      <c r="AW705"/>
      <c r="AX705"/>
      <c r="AY705"/>
      <c r="AZ705"/>
      <c r="BA705"/>
      <c r="BB705"/>
      <c r="BC705"/>
    </row>
    <row r="706" spans="1:55" s="8" customFormat="1">
      <c r="A706"/>
      <c r="B706"/>
      <c r="C706"/>
      <c r="D706"/>
      <c r="E706"/>
      <c r="F706"/>
      <c r="G706"/>
      <c r="H706"/>
      <c r="I706"/>
      <c r="J706"/>
      <c r="K706"/>
      <c r="L706"/>
      <c r="M706"/>
      <c r="N706"/>
      <c r="O706"/>
      <c r="P706"/>
      <c r="R706" s="47"/>
      <c r="S706"/>
      <c r="T706"/>
      <c r="U706"/>
      <c r="V706"/>
      <c r="W706"/>
      <c r="X706"/>
      <c r="Y706"/>
      <c r="Z706"/>
      <c r="AA706" s="12"/>
      <c r="AB706" s="12"/>
      <c r="AC706" s="12"/>
      <c r="AD706" s="12"/>
      <c r="AE706"/>
      <c r="AF706"/>
      <c r="AG706"/>
      <c r="AH706"/>
      <c r="AI706"/>
      <c r="AJ706"/>
      <c r="AK706"/>
      <c r="AL706"/>
      <c r="AM706"/>
      <c r="AN706"/>
      <c r="AO706"/>
      <c r="AP706"/>
      <c r="AQ706"/>
      <c r="AR706"/>
      <c r="AS706"/>
      <c r="AT706"/>
      <c r="AU706"/>
      <c r="AV706"/>
      <c r="AW706"/>
      <c r="AX706"/>
      <c r="AY706"/>
      <c r="AZ706"/>
      <c r="BA706"/>
      <c r="BB706"/>
      <c r="BC706"/>
    </row>
    <row r="707" spans="1:55" s="8" customFormat="1">
      <c r="A707"/>
      <c r="B707"/>
      <c r="C707"/>
      <c r="D707"/>
      <c r="E707"/>
      <c r="F707"/>
      <c r="G707"/>
      <c r="H707"/>
      <c r="I707"/>
      <c r="J707"/>
      <c r="K707"/>
      <c r="L707"/>
      <c r="M707"/>
      <c r="N707"/>
      <c r="O707"/>
      <c r="P707"/>
      <c r="R707" s="47"/>
      <c r="S707"/>
      <c r="T707"/>
      <c r="U707"/>
      <c r="V707"/>
      <c r="W707"/>
      <c r="X707"/>
      <c r="Y707"/>
      <c r="Z707"/>
      <c r="AA707" s="12"/>
      <c r="AB707" s="12"/>
      <c r="AC707" s="12"/>
      <c r="AD707" s="12"/>
      <c r="AE707"/>
      <c r="AF707"/>
      <c r="AG707"/>
      <c r="AH707"/>
      <c r="AI707"/>
      <c r="AJ707"/>
      <c r="AK707"/>
      <c r="AL707"/>
      <c r="AM707"/>
      <c r="AN707"/>
      <c r="AO707"/>
      <c r="AP707"/>
      <c r="AQ707"/>
      <c r="AR707"/>
      <c r="AS707"/>
      <c r="AT707"/>
      <c r="AU707"/>
      <c r="AV707"/>
      <c r="AW707"/>
      <c r="AX707"/>
      <c r="AY707"/>
      <c r="AZ707"/>
      <c r="BA707"/>
      <c r="BB707"/>
      <c r="BC707"/>
    </row>
    <row r="708" spans="1:55" s="8" customFormat="1">
      <c r="A708"/>
      <c r="B708"/>
      <c r="C708"/>
      <c r="D708"/>
      <c r="E708"/>
      <c r="F708"/>
      <c r="G708"/>
      <c r="H708"/>
      <c r="I708"/>
      <c r="J708"/>
      <c r="K708"/>
      <c r="L708"/>
      <c r="M708"/>
      <c r="N708"/>
      <c r="O708"/>
      <c r="P708"/>
      <c r="R708" s="47"/>
      <c r="S708"/>
      <c r="T708"/>
      <c r="U708"/>
      <c r="V708"/>
      <c r="W708"/>
      <c r="X708"/>
      <c r="Y708"/>
      <c r="Z708"/>
      <c r="AA708" s="12"/>
      <c r="AB708" s="12"/>
      <c r="AC708" s="12"/>
      <c r="AD708" s="12"/>
      <c r="AE708"/>
      <c r="AF708"/>
      <c r="AG708"/>
      <c r="AH708"/>
      <c r="AI708"/>
      <c r="AJ708"/>
      <c r="AK708"/>
      <c r="AL708"/>
      <c r="AM708"/>
      <c r="AN708"/>
      <c r="AO708"/>
      <c r="AP708"/>
      <c r="AQ708"/>
      <c r="AR708"/>
      <c r="AS708"/>
      <c r="AT708"/>
      <c r="AU708"/>
      <c r="AV708"/>
      <c r="AW708"/>
      <c r="AX708"/>
      <c r="AY708"/>
      <c r="AZ708"/>
      <c r="BA708"/>
      <c r="BB708"/>
      <c r="BC708"/>
    </row>
    <row r="709" spans="1:55" s="8" customFormat="1">
      <c r="A709"/>
      <c r="B709"/>
      <c r="C709"/>
      <c r="D709"/>
      <c r="E709"/>
      <c r="F709"/>
      <c r="G709"/>
      <c r="H709"/>
      <c r="I709"/>
      <c r="J709"/>
      <c r="K709"/>
      <c r="L709"/>
      <c r="M709"/>
      <c r="N709"/>
      <c r="O709"/>
      <c r="P709"/>
      <c r="R709" s="47"/>
      <c r="S709"/>
      <c r="T709"/>
      <c r="U709"/>
      <c r="V709"/>
      <c r="W709"/>
      <c r="X709"/>
      <c r="Y709"/>
      <c r="Z709"/>
      <c r="AA709" s="12"/>
      <c r="AB709" s="12"/>
      <c r="AC709" s="12"/>
      <c r="AD709" s="12"/>
      <c r="AE709"/>
      <c r="AF709"/>
      <c r="AG709"/>
      <c r="AH709"/>
      <c r="AI709"/>
      <c r="AJ709"/>
      <c r="AK709"/>
      <c r="AL709"/>
      <c r="AM709"/>
      <c r="AN709"/>
      <c r="AO709"/>
      <c r="AP709"/>
      <c r="AQ709"/>
      <c r="AR709"/>
      <c r="AS709"/>
      <c r="AT709"/>
      <c r="AU709"/>
      <c r="AV709"/>
      <c r="AW709"/>
      <c r="AX709"/>
      <c r="AY709"/>
      <c r="AZ709"/>
      <c r="BA709"/>
      <c r="BB709"/>
      <c r="BC709"/>
    </row>
    <row r="710" spans="1:55" s="8" customFormat="1">
      <c r="A710"/>
      <c r="B710"/>
      <c r="C710"/>
      <c r="D710"/>
      <c r="E710"/>
      <c r="F710"/>
      <c r="G710"/>
      <c r="H710"/>
      <c r="I710"/>
      <c r="J710"/>
      <c r="K710"/>
      <c r="L710"/>
      <c r="M710"/>
      <c r="N710"/>
      <c r="O710"/>
      <c r="P710"/>
      <c r="R710" s="47"/>
      <c r="S710"/>
      <c r="T710"/>
      <c r="U710"/>
      <c r="V710"/>
      <c r="W710"/>
      <c r="X710"/>
      <c r="Y710"/>
      <c r="Z710"/>
      <c r="AA710" s="12"/>
      <c r="AB710" s="12"/>
      <c r="AC710" s="12"/>
      <c r="AD710" s="12"/>
      <c r="AE710"/>
      <c r="AF710"/>
      <c r="AG710"/>
      <c r="AH710"/>
      <c r="AI710"/>
      <c r="AJ710"/>
      <c r="AK710"/>
      <c r="AL710"/>
      <c r="AM710"/>
      <c r="AN710"/>
      <c r="AO710"/>
      <c r="AP710"/>
      <c r="AQ710"/>
      <c r="AR710"/>
      <c r="AS710"/>
      <c r="AT710"/>
      <c r="AU710"/>
      <c r="AV710"/>
      <c r="AW710"/>
      <c r="AX710"/>
      <c r="AY710"/>
      <c r="AZ710"/>
      <c r="BA710"/>
      <c r="BB710"/>
      <c r="BC710"/>
    </row>
    <row r="711" spans="1:55" s="8" customFormat="1">
      <c r="A711"/>
      <c r="B711"/>
      <c r="C711"/>
      <c r="D711"/>
      <c r="E711"/>
      <c r="F711"/>
      <c r="G711"/>
      <c r="H711"/>
      <c r="I711"/>
      <c r="J711"/>
      <c r="K711"/>
      <c r="L711"/>
      <c r="M711"/>
      <c r="N711"/>
      <c r="O711"/>
      <c r="P711"/>
      <c r="R711" s="47"/>
      <c r="S711"/>
      <c r="T711"/>
      <c r="U711"/>
      <c r="V711"/>
      <c r="W711"/>
      <c r="X711"/>
      <c r="Y711"/>
      <c r="Z711"/>
      <c r="AA711" s="12"/>
      <c r="AB711" s="12"/>
      <c r="AC711" s="12"/>
      <c r="AD711" s="12"/>
      <c r="AE711"/>
      <c r="AF711"/>
      <c r="AG711"/>
      <c r="AH711"/>
      <c r="AI711"/>
      <c r="AJ711"/>
      <c r="AK711"/>
      <c r="AL711"/>
      <c r="AM711"/>
      <c r="AN711"/>
      <c r="AO711"/>
      <c r="AP711"/>
      <c r="AQ711"/>
      <c r="AR711"/>
      <c r="AS711"/>
      <c r="AT711"/>
      <c r="AU711"/>
      <c r="AV711"/>
      <c r="AW711"/>
      <c r="AX711"/>
      <c r="AY711"/>
      <c r="AZ711"/>
      <c r="BA711"/>
      <c r="BB711"/>
      <c r="BC711"/>
    </row>
    <row r="712" spans="1:55" s="8" customFormat="1">
      <c r="A712"/>
      <c r="B712"/>
      <c r="C712"/>
      <c r="D712"/>
      <c r="E712"/>
      <c r="F712"/>
      <c r="G712"/>
      <c r="H712"/>
      <c r="I712"/>
      <c r="J712"/>
      <c r="K712"/>
      <c r="L712"/>
      <c r="M712"/>
      <c r="N712"/>
      <c r="O712"/>
      <c r="P712"/>
      <c r="R712" s="47"/>
      <c r="S712"/>
      <c r="T712"/>
      <c r="U712"/>
      <c r="V712"/>
      <c r="W712"/>
      <c r="X712"/>
      <c r="Y712"/>
      <c r="Z712"/>
      <c r="AA712" s="12"/>
      <c r="AB712" s="12"/>
      <c r="AC712" s="12"/>
      <c r="AD712" s="12"/>
      <c r="AE712"/>
      <c r="AF712"/>
      <c r="AG712"/>
      <c r="AH712"/>
      <c r="AI712"/>
      <c r="AJ712"/>
      <c r="AK712"/>
      <c r="AL712"/>
      <c r="AM712"/>
      <c r="AN712"/>
      <c r="AO712"/>
      <c r="AP712"/>
      <c r="AQ712"/>
      <c r="AR712"/>
      <c r="AS712"/>
      <c r="AT712"/>
      <c r="AU712"/>
      <c r="AV712"/>
      <c r="AW712"/>
      <c r="AX712"/>
      <c r="AY712"/>
      <c r="AZ712"/>
      <c r="BA712"/>
      <c r="BB712"/>
      <c r="BC712"/>
    </row>
    <row r="713" spans="1:55" s="8" customFormat="1">
      <c r="A713"/>
      <c r="B713"/>
      <c r="C713"/>
      <c r="D713"/>
      <c r="E713"/>
      <c r="F713"/>
      <c r="G713"/>
      <c r="H713"/>
      <c r="I713"/>
      <c r="J713"/>
      <c r="K713"/>
      <c r="L713"/>
      <c r="M713"/>
      <c r="N713"/>
      <c r="O713"/>
      <c r="P713"/>
      <c r="R713" s="47"/>
      <c r="S713"/>
      <c r="T713"/>
      <c r="U713"/>
      <c r="V713"/>
      <c r="W713"/>
      <c r="X713"/>
      <c r="Y713"/>
      <c r="Z713"/>
      <c r="AA713" s="12"/>
      <c r="AB713" s="12"/>
      <c r="AC713" s="12"/>
      <c r="AD713" s="12"/>
      <c r="AE713"/>
      <c r="AF713"/>
      <c r="AG713"/>
      <c r="AH713"/>
      <c r="AI713"/>
      <c r="AJ713"/>
      <c r="AK713"/>
      <c r="AL713"/>
      <c r="AM713"/>
      <c r="AN713"/>
      <c r="AO713"/>
      <c r="AP713"/>
      <c r="AQ713"/>
      <c r="AR713"/>
      <c r="AS713"/>
      <c r="AT713"/>
      <c r="AU713"/>
      <c r="AV713"/>
      <c r="AW713"/>
      <c r="AX713"/>
      <c r="AY713"/>
      <c r="AZ713"/>
      <c r="BA713"/>
      <c r="BB713"/>
      <c r="BC713"/>
    </row>
    <row r="714" spans="1:55" s="8" customFormat="1">
      <c r="A714"/>
      <c r="B714"/>
      <c r="C714"/>
      <c r="D714"/>
      <c r="E714"/>
      <c r="F714"/>
      <c r="G714"/>
      <c r="H714"/>
      <c r="I714"/>
      <c r="J714"/>
      <c r="K714"/>
      <c r="L714"/>
      <c r="M714"/>
      <c r="N714"/>
      <c r="O714"/>
      <c r="P714"/>
      <c r="R714" s="47"/>
      <c r="S714"/>
      <c r="T714"/>
      <c r="U714"/>
      <c r="V714"/>
      <c r="W714"/>
      <c r="X714"/>
      <c r="Y714"/>
      <c r="Z714"/>
      <c r="AA714" s="12"/>
      <c r="AB714" s="12"/>
      <c r="AC714" s="12"/>
      <c r="AD714" s="12"/>
      <c r="AE714"/>
      <c r="AF714"/>
      <c r="AG714"/>
      <c r="AH714"/>
      <c r="AI714"/>
      <c r="AJ714"/>
      <c r="AK714"/>
      <c r="AL714"/>
      <c r="AM714"/>
      <c r="AN714"/>
      <c r="AO714"/>
      <c r="AP714"/>
      <c r="AQ714"/>
      <c r="AR714"/>
      <c r="AS714"/>
      <c r="AT714"/>
      <c r="AU714"/>
      <c r="AV714"/>
      <c r="AW714"/>
      <c r="AX714"/>
      <c r="AY714"/>
      <c r="AZ714"/>
      <c r="BA714"/>
      <c r="BB714"/>
      <c r="BC714"/>
    </row>
    <row r="715" spans="1:55" s="8" customFormat="1">
      <c r="A715"/>
      <c r="B715"/>
      <c r="C715"/>
      <c r="D715"/>
      <c r="E715"/>
      <c r="F715"/>
      <c r="G715"/>
      <c r="H715"/>
      <c r="I715"/>
      <c r="J715"/>
      <c r="K715"/>
      <c r="L715"/>
      <c r="M715"/>
      <c r="N715"/>
      <c r="O715"/>
      <c r="P715"/>
      <c r="R715" s="47"/>
      <c r="S715"/>
      <c r="T715"/>
      <c r="U715"/>
      <c r="V715"/>
      <c r="W715"/>
      <c r="X715"/>
      <c r="Y715"/>
      <c r="Z715"/>
      <c r="AA715" s="12"/>
      <c r="AB715" s="12"/>
      <c r="AC715" s="12"/>
      <c r="AD715" s="12"/>
      <c r="AE715"/>
      <c r="AF715"/>
      <c r="AG715"/>
      <c r="AH715"/>
      <c r="AI715"/>
      <c r="AJ715"/>
      <c r="AK715"/>
      <c r="AL715"/>
      <c r="AM715"/>
      <c r="AN715"/>
      <c r="AO715"/>
      <c r="AP715"/>
      <c r="AQ715"/>
      <c r="AR715"/>
      <c r="AS715"/>
      <c r="AT715"/>
      <c r="AU715"/>
      <c r="AV715"/>
      <c r="AW715"/>
      <c r="AX715"/>
      <c r="AY715"/>
      <c r="AZ715"/>
      <c r="BA715"/>
      <c r="BB715"/>
      <c r="BC715"/>
    </row>
    <row r="716" spans="1:55" s="8" customFormat="1">
      <c r="A716"/>
      <c r="B716"/>
      <c r="C716"/>
      <c r="D716"/>
      <c r="E716"/>
      <c r="F716"/>
      <c r="G716"/>
      <c r="H716"/>
      <c r="I716"/>
      <c r="J716"/>
      <c r="K716"/>
      <c r="L716"/>
      <c r="M716"/>
      <c r="N716"/>
      <c r="O716"/>
      <c r="P716"/>
      <c r="R716" s="47"/>
      <c r="S716"/>
      <c r="T716"/>
      <c r="U716"/>
      <c r="V716"/>
      <c r="W716"/>
      <c r="X716"/>
      <c r="Y716"/>
      <c r="Z716"/>
      <c r="AA716" s="12"/>
      <c r="AB716" s="12"/>
      <c r="AC716" s="12"/>
      <c r="AD716" s="12"/>
      <c r="AE716"/>
      <c r="AF716"/>
      <c r="AG716"/>
      <c r="AH716"/>
      <c r="AI716"/>
      <c r="AJ716"/>
      <c r="AK716"/>
      <c r="AL716"/>
      <c r="AM716"/>
      <c r="AN716"/>
      <c r="AO716"/>
      <c r="AP716"/>
      <c r="AQ716"/>
      <c r="AR716"/>
      <c r="AS716"/>
      <c r="AT716"/>
      <c r="AU716"/>
      <c r="AV716"/>
      <c r="AW716"/>
      <c r="AX716"/>
      <c r="AY716"/>
      <c r="AZ716"/>
      <c r="BA716"/>
      <c r="BB716"/>
      <c r="BC716"/>
    </row>
    <row r="717" spans="1:55" s="8" customFormat="1">
      <c r="A717"/>
      <c r="B717"/>
      <c r="C717"/>
      <c r="D717"/>
      <c r="E717"/>
      <c r="F717"/>
      <c r="G717"/>
      <c r="H717"/>
      <c r="I717"/>
      <c r="J717"/>
      <c r="K717"/>
      <c r="L717"/>
      <c r="M717"/>
      <c r="N717"/>
      <c r="O717"/>
      <c r="P717"/>
      <c r="R717" s="47"/>
      <c r="S717"/>
      <c r="T717"/>
      <c r="U717"/>
      <c r="V717"/>
      <c r="W717"/>
      <c r="X717"/>
      <c r="Y717"/>
      <c r="Z717"/>
      <c r="AA717" s="12"/>
      <c r="AB717" s="12"/>
      <c r="AC717" s="12"/>
      <c r="AD717" s="12"/>
      <c r="AE717"/>
      <c r="AF717"/>
      <c r="AG717"/>
      <c r="AH717"/>
      <c r="AI717"/>
      <c r="AJ717"/>
      <c r="AK717"/>
      <c r="AL717"/>
      <c r="AM717"/>
      <c r="AN717"/>
      <c r="AO717"/>
      <c r="AP717"/>
      <c r="AQ717"/>
      <c r="AR717"/>
      <c r="AS717"/>
      <c r="AT717"/>
      <c r="AU717"/>
      <c r="AV717"/>
      <c r="AW717"/>
      <c r="AX717"/>
      <c r="AY717"/>
      <c r="AZ717"/>
      <c r="BA717"/>
      <c r="BB717"/>
      <c r="BC717"/>
    </row>
    <row r="718" spans="1:55" s="8" customFormat="1">
      <c r="A718"/>
      <c r="B718"/>
      <c r="C718"/>
      <c r="D718"/>
      <c r="E718"/>
      <c r="F718"/>
      <c r="G718"/>
      <c r="H718"/>
      <c r="I718"/>
      <c r="J718"/>
      <c r="K718"/>
      <c r="L718"/>
      <c r="M718"/>
      <c r="N718"/>
      <c r="O718"/>
      <c r="P718"/>
      <c r="R718" s="47"/>
      <c r="S718"/>
      <c r="T718"/>
      <c r="U718"/>
      <c r="V718"/>
      <c r="W718"/>
      <c r="X718"/>
      <c r="Y718"/>
      <c r="Z718"/>
      <c r="AA718" s="12"/>
      <c r="AB718" s="12"/>
      <c r="AC718" s="12"/>
      <c r="AD718" s="12"/>
      <c r="AE718"/>
      <c r="AF718"/>
      <c r="AG718"/>
      <c r="AH718"/>
      <c r="AI718"/>
      <c r="AJ718"/>
      <c r="AK718"/>
      <c r="AL718"/>
      <c r="AM718"/>
      <c r="AN718"/>
      <c r="AO718"/>
      <c r="AP718"/>
      <c r="AQ718"/>
      <c r="AR718"/>
      <c r="AS718"/>
      <c r="AT718"/>
      <c r="AU718"/>
      <c r="AV718"/>
      <c r="AW718"/>
      <c r="AX718"/>
      <c r="AY718"/>
      <c r="AZ718"/>
      <c r="BA718"/>
      <c r="BB718"/>
      <c r="BC718"/>
    </row>
    <row r="719" spans="1:55" s="8" customFormat="1">
      <c r="A719"/>
      <c r="B719"/>
      <c r="C719"/>
      <c r="D719"/>
      <c r="E719"/>
      <c r="F719"/>
      <c r="G719"/>
      <c r="H719"/>
      <c r="I719"/>
      <c r="J719"/>
      <c r="K719"/>
      <c r="L719"/>
      <c r="M719"/>
      <c r="N719"/>
      <c r="O719"/>
      <c r="P719"/>
      <c r="R719" s="47"/>
      <c r="S719"/>
      <c r="T719"/>
      <c r="U719"/>
      <c r="V719"/>
      <c r="W719"/>
      <c r="X719"/>
      <c r="Y719"/>
      <c r="Z719"/>
      <c r="AA719" s="12"/>
      <c r="AB719" s="12"/>
      <c r="AC719" s="12"/>
      <c r="AD719" s="12"/>
      <c r="AE719"/>
      <c r="AF719"/>
      <c r="AG719"/>
      <c r="AH719"/>
      <c r="AI719"/>
      <c r="AJ719"/>
      <c r="AK719"/>
      <c r="AL719"/>
      <c r="AM719"/>
      <c r="AN719"/>
      <c r="AO719"/>
      <c r="AP719"/>
      <c r="AQ719"/>
      <c r="AR719"/>
      <c r="AS719"/>
      <c r="AT719"/>
      <c r="AU719"/>
      <c r="AV719"/>
      <c r="AW719"/>
      <c r="AX719"/>
      <c r="AY719"/>
      <c r="AZ719"/>
      <c r="BA719"/>
      <c r="BB719"/>
      <c r="BC719"/>
    </row>
    <row r="720" spans="1:55" s="8" customFormat="1">
      <c r="A720"/>
      <c r="B720"/>
      <c r="C720"/>
      <c r="D720"/>
      <c r="E720"/>
      <c r="F720"/>
      <c r="G720"/>
      <c r="H720"/>
      <c r="I720"/>
      <c r="J720"/>
      <c r="K720"/>
      <c r="L720"/>
      <c r="M720"/>
      <c r="N720"/>
      <c r="O720"/>
      <c r="P720"/>
      <c r="R720" s="47"/>
      <c r="S720"/>
      <c r="T720"/>
      <c r="U720"/>
      <c r="V720"/>
      <c r="W720"/>
      <c r="X720"/>
      <c r="Y720"/>
      <c r="Z720"/>
      <c r="AA720" s="12"/>
      <c r="AB720" s="12"/>
      <c r="AC720" s="12"/>
      <c r="AD720" s="12"/>
      <c r="AE720"/>
      <c r="AF720"/>
      <c r="AG720"/>
      <c r="AH720"/>
      <c r="AI720"/>
      <c r="AJ720"/>
      <c r="AK720"/>
      <c r="AL720"/>
      <c r="AM720"/>
      <c r="AN720"/>
      <c r="AO720"/>
      <c r="AP720"/>
      <c r="AQ720"/>
      <c r="AR720"/>
      <c r="AS720"/>
      <c r="AT720"/>
      <c r="AU720"/>
      <c r="AV720"/>
      <c r="AW720"/>
      <c r="AX720"/>
      <c r="AY720"/>
      <c r="AZ720"/>
      <c r="BA720"/>
      <c r="BB720"/>
      <c r="BC720"/>
    </row>
    <row r="721" spans="1:55" s="8" customFormat="1">
      <c r="A721"/>
      <c r="B721"/>
      <c r="C721"/>
      <c r="D721"/>
      <c r="E721"/>
      <c r="F721"/>
      <c r="G721"/>
      <c r="H721"/>
      <c r="I721"/>
      <c r="J721"/>
      <c r="K721"/>
      <c r="L721"/>
      <c r="M721"/>
      <c r="N721"/>
      <c r="O721"/>
      <c r="P721"/>
      <c r="R721" s="47"/>
      <c r="S721"/>
      <c r="T721"/>
      <c r="U721"/>
      <c r="V721"/>
      <c r="W721"/>
      <c r="X721"/>
      <c r="Y721"/>
      <c r="Z721"/>
      <c r="AA721" s="12"/>
      <c r="AB721" s="12"/>
      <c r="AC721" s="12"/>
      <c r="AD721" s="12"/>
      <c r="AE721"/>
      <c r="AF721"/>
      <c r="AG721"/>
      <c r="AH721"/>
      <c r="AI721"/>
      <c r="AJ721"/>
      <c r="AK721"/>
      <c r="AL721"/>
      <c r="AM721"/>
      <c r="AN721"/>
      <c r="AO721"/>
      <c r="AP721"/>
      <c r="AQ721"/>
      <c r="AR721"/>
      <c r="AS721"/>
      <c r="AT721"/>
      <c r="AU721"/>
      <c r="AV721"/>
      <c r="AW721"/>
      <c r="AX721"/>
      <c r="AY721"/>
      <c r="AZ721"/>
      <c r="BA721"/>
      <c r="BB721"/>
      <c r="BC721"/>
    </row>
    <row r="722" spans="1:55" s="8" customFormat="1">
      <c r="A722"/>
      <c r="B722"/>
      <c r="C722"/>
      <c r="D722"/>
      <c r="E722"/>
      <c r="F722"/>
      <c r="G722"/>
      <c r="H722"/>
      <c r="I722"/>
      <c r="J722"/>
      <c r="K722"/>
      <c r="L722"/>
      <c r="M722"/>
      <c r="N722"/>
      <c r="O722"/>
      <c r="P722"/>
      <c r="R722" s="47"/>
      <c r="S722"/>
      <c r="T722"/>
      <c r="U722"/>
      <c r="V722"/>
      <c r="W722"/>
      <c r="X722"/>
      <c r="Y722"/>
      <c r="Z722"/>
      <c r="AA722" s="12"/>
      <c r="AB722" s="12"/>
      <c r="AC722" s="12"/>
      <c r="AD722" s="12"/>
      <c r="AE722"/>
      <c r="AF722"/>
      <c r="AG722"/>
      <c r="AH722"/>
      <c r="AI722"/>
      <c r="AJ722"/>
      <c r="AK722"/>
      <c r="AL722"/>
      <c r="AM722"/>
      <c r="AN722"/>
      <c r="AO722"/>
      <c r="AP722"/>
      <c r="AQ722"/>
      <c r="AR722"/>
      <c r="AS722"/>
      <c r="AT722"/>
      <c r="AU722"/>
      <c r="AV722"/>
      <c r="AW722"/>
      <c r="AX722"/>
      <c r="AY722"/>
      <c r="AZ722"/>
      <c r="BA722"/>
      <c r="BB722"/>
      <c r="BC722"/>
    </row>
    <row r="723" spans="1:55" s="8" customFormat="1">
      <c r="A723"/>
      <c r="B723"/>
      <c r="C723"/>
      <c r="D723"/>
      <c r="E723"/>
      <c r="F723"/>
      <c r="G723"/>
      <c r="H723"/>
      <c r="I723"/>
      <c r="J723"/>
      <c r="K723"/>
      <c r="L723"/>
      <c r="M723"/>
      <c r="N723"/>
      <c r="O723"/>
      <c r="P723"/>
      <c r="R723" s="47"/>
      <c r="S723"/>
      <c r="T723"/>
      <c r="U723"/>
      <c r="V723"/>
      <c r="W723"/>
      <c r="X723"/>
      <c r="Y723"/>
      <c r="Z723"/>
      <c r="AA723" s="12"/>
      <c r="AB723" s="12"/>
      <c r="AC723" s="12"/>
      <c r="AD723" s="12"/>
      <c r="AE723"/>
      <c r="AF723"/>
      <c r="AG723"/>
      <c r="AH723"/>
      <c r="AI723"/>
      <c r="AJ723"/>
      <c r="AK723"/>
      <c r="AL723"/>
      <c r="AM723"/>
      <c r="AN723"/>
      <c r="AO723"/>
      <c r="AP723"/>
      <c r="AQ723"/>
      <c r="AR723"/>
      <c r="AS723"/>
      <c r="AT723"/>
      <c r="AU723"/>
      <c r="AV723"/>
      <c r="AW723"/>
      <c r="AX723"/>
      <c r="AY723"/>
      <c r="AZ723"/>
      <c r="BA723"/>
      <c r="BB723"/>
      <c r="BC723"/>
    </row>
    <row r="724" spans="1:55" s="8" customFormat="1">
      <c r="A724"/>
      <c r="B724"/>
      <c r="C724"/>
      <c r="D724"/>
      <c r="E724"/>
      <c r="F724"/>
      <c r="G724"/>
      <c r="H724"/>
      <c r="I724"/>
      <c r="J724"/>
      <c r="K724"/>
      <c r="L724"/>
      <c r="M724"/>
      <c r="N724"/>
      <c r="O724"/>
      <c r="P724"/>
      <c r="R724" s="47"/>
      <c r="S724"/>
      <c r="T724"/>
      <c r="U724"/>
      <c r="V724"/>
      <c r="W724"/>
      <c r="X724"/>
      <c r="Y724"/>
      <c r="Z724"/>
      <c r="AA724" s="12"/>
      <c r="AB724" s="12"/>
      <c r="AC724" s="12"/>
      <c r="AD724" s="12"/>
      <c r="AE724"/>
      <c r="AF724"/>
      <c r="AG724"/>
      <c r="AH724"/>
      <c r="AI724"/>
      <c r="AJ724"/>
      <c r="AK724"/>
      <c r="AL724"/>
      <c r="AM724"/>
      <c r="AN724"/>
      <c r="AO724"/>
      <c r="AP724"/>
      <c r="AQ724"/>
      <c r="AR724"/>
      <c r="AS724"/>
      <c r="AT724"/>
      <c r="AU724"/>
      <c r="AV724"/>
      <c r="AW724"/>
      <c r="AX724"/>
      <c r="AY724"/>
      <c r="AZ724"/>
      <c r="BA724"/>
      <c r="BB724"/>
      <c r="BC724"/>
    </row>
    <row r="725" spans="1:55" s="8" customFormat="1">
      <c r="A725"/>
      <c r="B725"/>
      <c r="C725"/>
      <c r="D725"/>
      <c r="E725"/>
      <c r="F725"/>
      <c r="G725"/>
      <c r="H725"/>
      <c r="I725"/>
      <c r="J725"/>
      <c r="K725"/>
      <c r="L725"/>
      <c r="M725"/>
      <c r="N725"/>
      <c r="O725"/>
      <c r="P725"/>
      <c r="R725" s="47"/>
      <c r="S725"/>
      <c r="T725"/>
      <c r="U725"/>
      <c r="V725"/>
      <c r="W725"/>
      <c r="X725"/>
      <c r="Y725"/>
      <c r="Z725"/>
      <c r="AA725" s="12"/>
      <c r="AB725" s="12"/>
      <c r="AC725" s="12"/>
      <c r="AD725" s="12"/>
      <c r="AE725"/>
      <c r="AF725"/>
      <c r="AG725"/>
      <c r="AH725"/>
      <c r="AI725"/>
      <c r="AJ725"/>
      <c r="AK725"/>
      <c r="AL725"/>
      <c r="AM725"/>
      <c r="AN725"/>
      <c r="AO725"/>
      <c r="AP725"/>
      <c r="AQ725"/>
      <c r="AR725"/>
      <c r="AS725"/>
      <c r="AT725"/>
      <c r="AU725"/>
      <c r="AV725"/>
      <c r="AW725"/>
      <c r="AX725"/>
      <c r="AY725"/>
      <c r="AZ725"/>
      <c r="BA725"/>
      <c r="BB725"/>
      <c r="BC725"/>
    </row>
    <row r="726" spans="1:55" s="8" customFormat="1">
      <c r="A726"/>
      <c r="B726"/>
      <c r="C726"/>
      <c r="D726"/>
      <c r="E726"/>
      <c r="F726"/>
      <c r="G726"/>
      <c r="H726"/>
      <c r="I726"/>
      <c r="J726"/>
      <c r="K726"/>
      <c r="L726"/>
      <c r="M726"/>
      <c r="N726"/>
      <c r="O726"/>
      <c r="P726"/>
      <c r="R726" s="47"/>
      <c r="S726"/>
      <c r="T726"/>
      <c r="U726"/>
      <c r="V726"/>
      <c r="W726"/>
      <c r="X726"/>
      <c r="Y726"/>
      <c r="Z726"/>
      <c r="AA726" s="12"/>
      <c r="AB726" s="12"/>
      <c r="AC726" s="12"/>
      <c r="AD726" s="12"/>
      <c r="AE726"/>
      <c r="AF726"/>
      <c r="AG726"/>
      <c r="AH726"/>
      <c r="AI726"/>
      <c r="AJ726"/>
      <c r="AK726"/>
      <c r="AL726"/>
      <c r="AM726"/>
      <c r="AN726"/>
      <c r="AO726"/>
      <c r="AP726"/>
      <c r="AQ726"/>
      <c r="AR726"/>
      <c r="AS726"/>
      <c r="AT726"/>
      <c r="AU726"/>
      <c r="AV726"/>
      <c r="AW726"/>
      <c r="AX726"/>
      <c r="AY726"/>
      <c r="AZ726"/>
      <c r="BA726"/>
      <c r="BB726"/>
      <c r="BC726"/>
    </row>
    <row r="727" spans="1:55" s="8" customFormat="1">
      <c r="A727"/>
      <c r="B727"/>
      <c r="C727"/>
      <c r="D727"/>
      <c r="E727"/>
      <c r="F727"/>
      <c r="G727"/>
      <c r="H727"/>
      <c r="I727"/>
      <c r="J727"/>
      <c r="K727"/>
      <c r="L727"/>
      <c r="M727"/>
      <c r="N727"/>
      <c r="O727"/>
      <c r="P727"/>
      <c r="R727" s="47"/>
      <c r="S727"/>
      <c r="T727"/>
      <c r="U727"/>
      <c r="V727"/>
      <c r="W727"/>
      <c r="X727"/>
      <c r="Y727"/>
      <c r="Z727"/>
      <c r="AA727" s="12"/>
      <c r="AB727" s="12"/>
      <c r="AC727" s="12"/>
      <c r="AD727" s="12"/>
      <c r="AE727"/>
      <c r="AF727"/>
      <c r="AG727"/>
      <c r="AH727"/>
      <c r="AI727"/>
      <c r="AJ727"/>
      <c r="AK727"/>
      <c r="AL727"/>
      <c r="AM727"/>
      <c r="AN727"/>
      <c r="AO727"/>
      <c r="AP727"/>
      <c r="AQ727"/>
      <c r="AR727"/>
      <c r="AS727"/>
      <c r="AT727"/>
      <c r="AU727"/>
      <c r="AV727"/>
      <c r="AW727"/>
      <c r="AX727"/>
      <c r="AY727"/>
      <c r="AZ727"/>
      <c r="BA727"/>
      <c r="BB727"/>
      <c r="BC727"/>
    </row>
    <row r="728" spans="1:55" s="8" customFormat="1">
      <c r="A728"/>
      <c r="B728"/>
      <c r="C728"/>
      <c r="D728"/>
      <c r="E728"/>
      <c r="F728"/>
      <c r="G728"/>
      <c r="H728"/>
      <c r="I728"/>
      <c r="J728"/>
      <c r="K728"/>
      <c r="L728"/>
      <c r="M728"/>
      <c r="N728"/>
      <c r="O728"/>
      <c r="P728"/>
      <c r="R728" s="47"/>
      <c r="S728"/>
      <c r="T728"/>
      <c r="U728"/>
      <c r="V728"/>
      <c r="W728"/>
      <c r="X728"/>
      <c r="Y728"/>
      <c r="Z728"/>
      <c r="AA728" s="12"/>
      <c r="AB728" s="12"/>
      <c r="AC728" s="12"/>
      <c r="AD728" s="12"/>
      <c r="AE728"/>
      <c r="AF728"/>
      <c r="AG728"/>
      <c r="AH728"/>
      <c r="AI728"/>
      <c r="AJ728"/>
      <c r="AK728"/>
      <c r="AL728"/>
      <c r="AM728"/>
      <c r="AN728"/>
      <c r="AO728"/>
      <c r="AP728"/>
      <c r="AQ728"/>
      <c r="AR728"/>
      <c r="AS728"/>
      <c r="AT728"/>
      <c r="AU728"/>
      <c r="AV728"/>
      <c r="AW728"/>
      <c r="AX728"/>
      <c r="AY728"/>
      <c r="AZ728"/>
      <c r="BA728"/>
      <c r="BB728"/>
      <c r="BC728"/>
    </row>
    <row r="729" spans="1:55" s="8" customFormat="1">
      <c r="A729"/>
      <c r="B729"/>
      <c r="C729"/>
      <c r="D729"/>
      <c r="E729"/>
      <c r="F729"/>
      <c r="G729"/>
      <c r="H729"/>
      <c r="I729"/>
      <c r="J729"/>
      <c r="K729"/>
      <c r="L729"/>
      <c r="M729"/>
      <c r="N729"/>
      <c r="O729"/>
      <c r="P729"/>
      <c r="R729" s="47"/>
      <c r="S729"/>
      <c r="T729"/>
      <c r="U729"/>
      <c r="V729"/>
      <c r="W729"/>
      <c r="X729"/>
      <c r="Y729"/>
      <c r="Z729"/>
      <c r="AA729" s="12"/>
      <c r="AB729" s="12"/>
      <c r="AC729" s="12"/>
      <c r="AD729" s="12"/>
      <c r="AE729"/>
      <c r="AF729"/>
      <c r="AG729"/>
      <c r="AH729"/>
      <c r="AI729"/>
      <c r="AJ729"/>
      <c r="AK729"/>
      <c r="AL729"/>
      <c r="AM729"/>
      <c r="AN729"/>
      <c r="AO729"/>
      <c r="AP729"/>
      <c r="AQ729"/>
      <c r="AR729"/>
      <c r="AS729"/>
      <c r="AT729"/>
      <c r="AU729"/>
      <c r="AV729"/>
      <c r="AW729"/>
      <c r="AX729"/>
      <c r="AY729"/>
      <c r="AZ729"/>
      <c r="BA729"/>
      <c r="BB729"/>
      <c r="BC729"/>
    </row>
    <row r="730" spans="1:55" s="8" customFormat="1">
      <c r="A730"/>
      <c r="B730"/>
      <c r="C730"/>
      <c r="D730"/>
      <c r="E730"/>
      <c r="F730"/>
      <c r="G730"/>
      <c r="H730"/>
      <c r="I730"/>
      <c r="J730"/>
      <c r="K730"/>
      <c r="L730"/>
      <c r="M730"/>
      <c r="N730"/>
      <c r="O730"/>
      <c r="P730"/>
      <c r="R730" s="47"/>
      <c r="S730"/>
      <c r="T730"/>
      <c r="U730"/>
      <c r="V730"/>
      <c r="W730"/>
      <c r="X730"/>
      <c r="Y730"/>
      <c r="Z730"/>
      <c r="AA730" s="12"/>
      <c r="AB730" s="12"/>
      <c r="AC730" s="12"/>
      <c r="AD730" s="12"/>
      <c r="AE730"/>
      <c r="AF730"/>
      <c r="AG730"/>
      <c r="AH730"/>
      <c r="AI730"/>
      <c r="AJ730"/>
      <c r="AK730"/>
      <c r="AL730"/>
      <c r="AM730"/>
      <c r="AN730"/>
      <c r="AO730"/>
      <c r="AP730"/>
      <c r="AQ730"/>
      <c r="AR730"/>
      <c r="AS730"/>
      <c r="AT730"/>
      <c r="AU730"/>
      <c r="AV730"/>
      <c r="AW730"/>
      <c r="AX730"/>
      <c r="AY730"/>
      <c r="AZ730"/>
      <c r="BA730"/>
      <c r="BB730"/>
      <c r="BC730"/>
    </row>
    <row r="731" spans="1:55" s="8" customFormat="1">
      <c r="A731"/>
      <c r="B731"/>
      <c r="C731"/>
      <c r="D731"/>
      <c r="E731"/>
      <c r="F731"/>
      <c r="G731"/>
      <c r="H731"/>
      <c r="I731"/>
      <c r="J731"/>
      <c r="K731"/>
      <c r="L731"/>
      <c r="M731"/>
      <c r="N731"/>
      <c r="O731"/>
      <c r="P731"/>
      <c r="R731" s="47"/>
      <c r="S731"/>
      <c r="T731"/>
      <c r="U731"/>
      <c r="V731"/>
      <c r="W731"/>
      <c r="X731"/>
      <c r="Y731"/>
      <c r="Z731"/>
      <c r="AA731" s="12"/>
      <c r="AB731" s="12"/>
      <c r="AC731" s="12"/>
      <c r="AD731" s="12"/>
      <c r="AE731"/>
      <c r="AF731"/>
      <c r="AG731"/>
      <c r="AH731"/>
      <c r="AI731"/>
      <c r="AJ731"/>
      <c r="AK731"/>
      <c r="AL731"/>
      <c r="AM731"/>
      <c r="AN731"/>
      <c r="AO731"/>
      <c r="AP731"/>
      <c r="AQ731"/>
      <c r="AR731"/>
      <c r="AS731"/>
      <c r="AT731"/>
      <c r="AU731"/>
      <c r="AV731"/>
      <c r="AW731"/>
      <c r="AX731"/>
      <c r="AY731"/>
      <c r="AZ731"/>
      <c r="BA731"/>
      <c r="BB731"/>
      <c r="BC731"/>
    </row>
    <row r="732" spans="1:55" s="8" customFormat="1">
      <c r="A732"/>
      <c r="B732"/>
      <c r="C732"/>
      <c r="D732"/>
      <c r="E732"/>
      <c r="F732"/>
      <c r="G732"/>
      <c r="H732"/>
      <c r="I732"/>
      <c r="J732"/>
      <c r="K732"/>
      <c r="L732"/>
      <c r="M732"/>
      <c r="N732"/>
      <c r="O732"/>
      <c r="P732"/>
      <c r="R732" s="47"/>
      <c r="S732"/>
      <c r="T732"/>
      <c r="U732"/>
      <c r="V732"/>
      <c r="W732"/>
      <c r="X732"/>
      <c r="Y732"/>
      <c r="Z732"/>
      <c r="AA732" s="12"/>
      <c r="AB732" s="12"/>
      <c r="AC732" s="12"/>
      <c r="AD732" s="12"/>
      <c r="AE732"/>
      <c r="AF732"/>
      <c r="AG732"/>
      <c r="AH732"/>
      <c r="AI732"/>
      <c r="AJ732"/>
      <c r="AK732"/>
      <c r="AL732"/>
      <c r="AM732"/>
      <c r="AN732"/>
      <c r="AO732"/>
      <c r="AP732"/>
      <c r="AQ732"/>
      <c r="AR732"/>
      <c r="AS732"/>
      <c r="AT732"/>
      <c r="AU732"/>
      <c r="AV732"/>
      <c r="AW732"/>
      <c r="AX732"/>
      <c r="AY732"/>
      <c r="AZ732"/>
      <c r="BA732"/>
      <c r="BB732"/>
      <c r="BC732"/>
    </row>
    <row r="733" spans="1:55" s="8" customFormat="1">
      <c r="A733"/>
      <c r="B733"/>
      <c r="C733"/>
      <c r="D733"/>
      <c r="E733"/>
      <c r="F733"/>
      <c r="G733"/>
      <c r="H733"/>
      <c r="I733"/>
      <c r="J733"/>
      <c r="K733"/>
      <c r="L733"/>
      <c r="M733"/>
      <c r="N733"/>
      <c r="O733"/>
      <c r="P733"/>
      <c r="R733" s="47"/>
      <c r="S733"/>
      <c r="T733"/>
      <c r="U733"/>
      <c r="V733"/>
      <c r="W733"/>
      <c r="X733"/>
      <c r="Y733"/>
      <c r="Z733"/>
      <c r="AA733" s="12"/>
      <c r="AB733" s="12"/>
      <c r="AC733" s="12"/>
      <c r="AD733" s="12"/>
      <c r="AE733"/>
      <c r="AF733"/>
      <c r="AG733"/>
      <c r="AH733"/>
      <c r="AI733"/>
      <c r="AJ733"/>
      <c r="AK733"/>
      <c r="AL733"/>
      <c r="AM733"/>
      <c r="AN733"/>
      <c r="AO733"/>
      <c r="AP733"/>
      <c r="AQ733"/>
      <c r="AR733"/>
      <c r="AS733"/>
      <c r="AT733"/>
      <c r="AU733"/>
      <c r="AV733"/>
      <c r="AW733"/>
      <c r="AX733"/>
      <c r="AY733"/>
      <c r="AZ733"/>
      <c r="BA733"/>
      <c r="BB733"/>
      <c r="BC733"/>
    </row>
    <row r="734" spans="1:55" s="8" customFormat="1">
      <c r="A734"/>
      <c r="B734"/>
      <c r="C734"/>
      <c r="D734"/>
      <c r="E734"/>
      <c r="F734"/>
      <c r="G734"/>
      <c r="H734"/>
      <c r="I734"/>
      <c r="J734"/>
      <c r="K734"/>
      <c r="L734"/>
      <c r="M734"/>
      <c r="N734"/>
      <c r="O734"/>
      <c r="P734"/>
      <c r="R734" s="47"/>
      <c r="S734"/>
      <c r="T734"/>
      <c r="U734"/>
      <c r="V734"/>
      <c r="W734"/>
      <c r="X734"/>
      <c r="Y734"/>
      <c r="Z734"/>
      <c r="AA734" s="12"/>
      <c r="AB734" s="12"/>
      <c r="AC734" s="12"/>
      <c r="AD734" s="12"/>
      <c r="AE734"/>
      <c r="AF734"/>
      <c r="AG734"/>
      <c r="AH734"/>
      <c r="AI734"/>
      <c r="AJ734"/>
      <c r="AK734"/>
      <c r="AL734"/>
      <c r="AM734"/>
      <c r="AN734"/>
      <c r="AO734"/>
      <c r="AP734"/>
      <c r="AQ734"/>
      <c r="AR734"/>
      <c r="AS734"/>
      <c r="AT734"/>
      <c r="AU734"/>
      <c r="AV734"/>
      <c r="AW734"/>
      <c r="AX734"/>
      <c r="AY734"/>
      <c r="AZ734"/>
      <c r="BA734"/>
      <c r="BB734"/>
      <c r="BC734"/>
    </row>
    <row r="735" spans="1:55" s="8" customFormat="1">
      <c r="A735"/>
      <c r="B735"/>
      <c r="C735"/>
      <c r="D735"/>
      <c r="E735"/>
      <c r="F735"/>
      <c r="G735"/>
      <c r="H735"/>
      <c r="I735"/>
      <c r="J735"/>
      <c r="K735"/>
      <c r="L735"/>
      <c r="M735"/>
      <c r="N735"/>
      <c r="O735"/>
      <c r="P735"/>
      <c r="R735" s="47"/>
      <c r="S735"/>
      <c r="T735"/>
      <c r="U735"/>
      <c r="V735"/>
      <c r="W735"/>
      <c r="X735"/>
      <c r="Y735"/>
      <c r="Z735"/>
      <c r="AA735" s="12"/>
      <c r="AB735" s="12"/>
      <c r="AC735" s="12"/>
      <c r="AD735" s="12"/>
      <c r="AE735"/>
      <c r="AF735"/>
      <c r="AG735"/>
      <c r="AH735"/>
      <c r="AI735"/>
      <c r="AJ735"/>
      <c r="AK735"/>
      <c r="AL735"/>
      <c r="AM735"/>
      <c r="AN735"/>
      <c r="AO735"/>
      <c r="AP735"/>
      <c r="AQ735"/>
      <c r="AR735"/>
      <c r="AS735"/>
      <c r="AT735"/>
      <c r="AU735"/>
      <c r="AV735"/>
      <c r="AW735"/>
      <c r="AX735"/>
      <c r="AY735"/>
      <c r="AZ735"/>
      <c r="BA735"/>
      <c r="BB735"/>
      <c r="BC735"/>
    </row>
    <row r="736" spans="1:55" s="8" customFormat="1">
      <c r="A736"/>
      <c r="B736"/>
      <c r="C736"/>
      <c r="D736"/>
      <c r="E736"/>
      <c r="F736"/>
      <c r="G736"/>
      <c r="H736"/>
      <c r="I736"/>
      <c r="J736"/>
      <c r="K736"/>
      <c r="L736"/>
      <c r="M736"/>
      <c r="N736"/>
      <c r="O736"/>
      <c r="P736"/>
      <c r="R736" s="47"/>
      <c r="S736"/>
      <c r="T736"/>
      <c r="U736"/>
      <c r="V736"/>
      <c r="W736"/>
      <c r="X736"/>
      <c r="Y736"/>
      <c r="Z736"/>
      <c r="AA736" s="12"/>
      <c r="AB736" s="12"/>
      <c r="AC736" s="12"/>
      <c r="AD736" s="12"/>
      <c r="AE736"/>
      <c r="AF736"/>
      <c r="AG736"/>
      <c r="AH736"/>
      <c r="AI736"/>
      <c r="AJ736"/>
      <c r="AK736"/>
      <c r="AL736"/>
      <c r="AM736"/>
      <c r="AN736"/>
      <c r="AO736"/>
      <c r="AP736"/>
      <c r="AQ736"/>
      <c r="AR736"/>
      <c r="AS736"/>
      <c r="AT736"/>
      <c r="AU736"/>
      <c r="AV736"/>
      <c r="AW736"/>
      <c r="AX736"/>
      <c r="AY736"/>
      <c r="AZ736"/>
      <c r="BA736"/>
      <c r="BB736"/>
      <c r="BC736"/>
    </row>
    <row r="737" spans="1:55" s="8" customFormat="1">
      <c r="A737"/>
      <c r="B737"/>
      <c r="C737"/>
      <c r="D737"/>
      <c r="E737"/>
      <c r="F737"/>
      <c r="G737"/>
      <c r="H737"/>
      <c r="I737"/>
      <c r="J737"/>
      <c r="K737"/>
      <c r="L737"/>
      <c r="M737"/>
      <c r="N737"/>
      <c r="O737"/>
      <c r="P737"/>
      <c r="R737" s="47"/>
      <c r="S737"/>
      <c r="T737"/>
      <c r="U737"/>
      <c r="V737"/>
      <c r="W737"/>
      <c r="X737"/>
      <c r="Y737"/>
      <c r="Z737"/>
      <c r="AA737" s="12"/>
      <c r="AB737" s="12"/>
      <c r="AC737" s="12"/>
      <c r="AD737" s="12"/>
      <c r="AE737"/>
      <c r="AF737"/>
      <c r="AG737"/>
      <c r="AH737"/>
      <c r="AI737"/>
      <c r="AJ737"/>
      <c r="AK737"/>
      <c r="AL737"/>
      <c r="AM737"/>
      <c r="AN737"/>
      <c r="AO737"/>
      <c r="AP737"/>
      <c r="AQ737"/>
      <c r="AR737"/>
      <c r="AS737"/>
      <c r="AT737"/>
      <c r="AU737"/>
      <c r="AV737"/>
      <c r="AW737"/>
      <c r="AX737"/>
      <c r="AY737"/>
      <c r="AZ737"/>
      <c r="BA737"/>
      <c r="BB737"/>
      <c r="BC737"/>
    </row>
    <row r="738" spans="1:55" s="8" customFormat="1">
      <c r="A738"/>
      <c r="B738"/>
      <c r="C738"/>
      <c r="D738"/>
      <c r="E738"/>
      <c r="F738"/>
      <c r="G738"/>
      <c r="H738"/>
      <c r="I738"/>
      <c r="J738"/>
      <c r="K738"/>
      <c r="L738"/>
      <c r="M738"/>
      <c r="N738"/>
      <c r="O738"/>
      <c r="P738"/>
      <c r="R738" s="47"/>
      <c r="S738"/>
      <c r="T738"/>
      <c r="U738"/>
      <c r="V738"/>
      <c r="W738"/>
      <c r="X738"/>
      <c r="Y738"/>
      <c r="Z738"/>
      <c r="AA738" s="12"/>
      <c r="AB738" s="12"/>
      <c r="AC738" s="12"/>
      <c r="AD738" s="12"/>
      <c r="AE738"/>
      <c r="AF738"/>
      <c r="AG738"/>
      <c r="AH738"/>
      <c r="AI738"/>
      <c r="AJ738"/>
      <c r="AK738"/>
      <c r="AL738"/>
      <c r="AM738"/>
      <c r="AN738"/>
      <c r="AO738"/>
      <c r="AP738"/>
      <c r="AQ738"/>
      <c r="AR738"/>
      <c r="AS738"/>
      <c r="AT738"/>
      <c r="AU738"/>
      <c r="AV738"/>
      <c r="AW738"/>
      <c r="AX738"/>
      <c r="AY738"/>
      <c r="AZ738"/>
      <c r="BA738"/>
      <c r="BB738"/>
      <c r="BC738"/>
    </row>
    <row r="739" spans="1:55" s="8" customFormat="1">
      <c r="A739"/>
      <c r="B739"/>
      <c r="C739"/>
      <c r="D739"/>
      <c r="E739"/>
      <c r="F739"/>
      <c r="G739"/>
      <c r="H739"/>
      <c r="I739"/>
      <c r="J739"/>
      <c r="K739"/>
      <c r="L739"/>
      <c r="M739"/>
      <c r="N739"/>
      <c r="O739"/>
      <c r="P739"/>
      <c r="R739" s="47"/>
      <c r="S739"/>
      <c r="T739"/>
      <c r="U739"/>
      <c r="V739"/>
      <c r="W739"/>
      <c r="X739"/>
      <c r="Y739"/>
      <c r="Z739"/>
      <c r="AA739" s="12"/>
      <c r="AB739" s="12"/>
      <c r="AC739" s="12"/>
      <c r="AD739" s="12"/>
      <c r="AE739"/>
      <c r="AF739"/>
      <c r="AG739"/>
      <c r="AH739"/>
      <c r="AI739"/>
      <c r="AJ739"/>
      <c r="AK739"/>
      <c r="AL739"/>
      <c r="AM739"/>
      <c r="AN739"/>
      <c r="AO739"/>
      <c r="AP739"/>
      <c r="AQ739"/>
      <c r="AR739"/>
      <c r="AS739"/>
      <c r="AT739"/>
      <c r="AU739"/>
      <c r="AV739"/>
      <c r="AW739"/>
      <c r="AX739"/>
      <c r="AY739"/>
      <c r="AZ739"/>
      <c r="BA739"/>
      <c r="BB739"/>
      <c r="BC739"/>
    </row>
    <row r="740" spans="1:55" s="8" customFormat="1">
      <c r="A740"/>
      <c r="B740"/>
      <c r="C740"/>
      <c r="D740"/>
      <c r="E740"/>
      <c r="F740"/>
      <c r="G740"/>
      <c r="H740"/>
      <c r="I740"/>
      <c r="J740"/>
      <c r="K740"/>
      <c r="L740"/>
      <c r="M740"/>
      <c r="N740"/>
      <c r="O740"/>
      <c r="P740"/>
      <c r="R740" s="47"/>
      <c r="S740"/>
      <c r="T740"/>
      <c r="U740"/>
      <c r="V740"/>
      <c r="W740"/>
      <c r="X740"/>
      <c r="Y740"/>
      <c r="Z740"/>
      <c r="AA740" s="12"/>
      <c r="AB740" s="12"/>
      <c r="AC740" s="12"/>
      <c r="AD740" s="12"/>
      <c r="AE740"/>
      <c r="AF740"/>
      <c r="AG740"/>
      <c r="AH740"/>
      <c r="AI740"/>
      <c r="AJ740"/>
      <c r="AK740"/>
      <c r="AL740"/>
      <c r="AM740"/>
      <c r="AN740"/>
      <c r="AO740"/>
      <c r="AP740"/>
      <c r="AQ740"/>
      <c r="AR740"/>
      <c r="AS740"/>
      <c r="AT740"/>
      <c r="AU740"/>
      <c r="AV740"/>
      <c r="AW740"/>
      <c r="AX740"/>
      <c r="AY740"/>
      <c r="AZ740"/>
      <c r="BA740"/>
      <c r="BB740"/>
      <c r="BC740"/>
    </row>
    <row r="741" spans="1:55" s="8" customFormat="1">
      <c r="A741"/>
      <c r="B741"/>
      <c r="C741"/>
      <c r="D741"/>
      <c r="E741"/>
      <c r="F741"/>
      <c r="G741"/>
      <c r="H741"/>
      <c r="I741"/>
      <c r="J741"/>
      <c r="K741"/>
      <c r="L741"/>
      <c r="M741"/>
      <c r="N741"/>
      <c r="O741"/>
      <c r="P741"/>
      <c r="R741" s="47"/>
      <c r="S741"/>
      <c r="T741"/>
      <c r="U741"/>
      <c r="V741"/>
      <c r="W741"/>
      <c r="X741"/>
      <c r="Y741"/>
      <c r="Z741"/>
      <c r="AA741" s="12"/>
      <c r="AB741" s="12"/>
      <c r="AC741" s="12"/>
      <c r="AD741" s="12"/>
      <c r="AE741"/>
      <c r="AF741"/>
      <c r="AG741"/>
      <c r="AH741"/>
      <c r="AI741"/>
      <c r="AJ741"/>
      <c r="AK741"/>
      <c r="AL741"/>
      <c r="AM741"/>
      <c r="AN741"/>
      <c r="AO741"/>
      <c r="AP741"/>
      <c r="AQ741"/>
      <c r="AR741"/>
      <c r="AS741"/>
      <c r="AT741"/>
      <c r="AU741"/>
      <c r="AV741"/>
      <c r="AW741"/>
      <c r="AX741"/>
      <c r="AY741"/>
      <c r="AZ741"/>
      <c r="BA741"/>
      <c r="BB741"/>
      <c r="BC741"/>
    </row>
    <row r="742" spans="1:55" s="8" customFormat="1">
      <c r="A742"/>
      <c r="B742"/>
      <c r="C742"/>
      <c r="D742"/>
      <c r="E742"/>
      <c r="F742"/>
      <c r="G742"/>
      <c r="H742"/>
      <c r="I742"/>
      <c r="J742"/>
      <c r="K742"/>
      <c r="L742"/>
      <c r="M742"/>
      <c r="N742"/>
      <c r="O742"/>
      <c r="P742"/>
      <c r="R742" s="47"/>
      <c r="S742"/>
      <c r="T742"/>
      <c r="U742"/>
      <c r="V742"/>
      <c r="W742"/>
      <c r="X742"/>
      <c r="Y742"/>
      <c r="Z742"/>
      <c r="AA742" s="12"/>
      <c r="AB742" s="12"/>
      <c r="AC742" s="12"/>
      <c r="AD742" s="12"/>
      <c r="AE742"/>
      <c r="AF742"/>
      <c r="AG742"/>
      <c r="AH742"/>
      <c r="AI742"/>
      <c r="AJ742"/>
      <c r="AK742"/>
      <c r="AL742"/>
      <c r="AM742"/>
      <c r="AN742"/>
      <c r="AO742"/>
      <c r="AP742"/>
      <c r="AQ742"/>
      <c r="AR742"/>
      <c r="AS742"/>
      <c r="AT742"/>
      <c r="AU742"/>
      <c r="AV742"/>
      <c r="AW742"/>
      <c r="AX742"/>
      <c r="AY742"/>
      <c r="AZ742"/>
      <c r="BA742"/>
      <c r="BB742"/>
      <c r="BC742"/>
    </row>
    <row r="743" spans="1:55" s="8" customFormat="1">
      <c r="A743"/>
      <c r="B743"/>
      <c r="C743"/>
      <c r="D743"/>
      <c r="E743"/>
      <c r="F743"/>
      <c r="G743"/>
      <c r="H743"/>
      <c r="I743"/>
      <c r="J743"/>
      <c r="K743"/>
      <c r="L743"/>
      <c r="M743"/>
      <c r="N743"/>
      <c r="O743"/>
      <c r="P743"/>
      <c r="R743" s="47"/>
      <c r="S743"/>
      <c r="T743"/>
      <c r="U743"/>
      <c r="V743"/>
      <c r="W743"/>
      <c r="X743"/>
      <c r="Y743"/>
      <c r="Z743"/>
      <c r="AA743" s="12"/>
      <c r="AB743" s="12"/>
      <c r="AC743" s="12"/>
      <c r="AD743" s="12"/>
      <c r="AE743"/>
      <c r="AF743"/>
      <c r="AG743"/>
      <c r="AH743"/>
      <c r="AI743"/>
      <c r="AJ743"/>
      <c r="AK743"/>
      <c r="AL743"/>
      <c r="AM743"/>
      <c r="AN743"/>
      <c r="AO743"/>
      <c r="AP743"/>
      <c r="AQ743"/>
      <c r="AR743"/>
      <c r="AS743"/>
      <c r="AT743"/>
      <c r="AU743"/>
      <c r="AV743"/>
      <c r="AW743"/>
      <c r="AX743"/>
      <c r="AY743"/>
      <c r="AZ743"/>
      <c r="BA743"/>
      <c r="BB743"/>
      <c r="BC743"/>
    </row>
    <row r="744" spans="1:55" s="8" customFormat="1">
      <c r="A744"/>
      <c r="B744"/>
      <c r="C744"/>
      <c r="D744"/>
      <c r="E744"/>
      <c r="F744"/>
      <c r="G744"/>
      <c r="H744"/>
      <c r="I744"/>
      <c r="J744"/>
      <c r="K744"/>
      <c r="L744"/>
      <c r="M744"/>
      <c r="N744"/>
      <c r="O744"/>
      <c r="P744"/>
      <c r="R744" s="47"/>
      <c r="S744"/>
      <c r="T744"/>
      <c r="U744"/>
      <c r="V744"/>
      <c r="W744"/>
      <c r="X744"/>
      <c r="Y744"/>
      <c r="Z744"/>
      <c r="AA744" s="12"/>
      <c r="AB744" s="12"/>
      <c r="AC744" s="12"/>
      <c r="AD744" s="12"/>
      <c r="AE744"/>
      <c r="AF744"/>
      <c r="AG744"/>
      <c r="AH744"/>
      <c r="AI744"/>
      <c r="AJ744"/>
      <c r="AK744"/>
      <c r="AL744"/>
      <c r="AM744"/>
      <c r="AN744"/>
      <c r="AO744"/>
      <c r="AP744"/>
      <c r="AQ744"/>
      <c r="AR744"/>
      <c r="AS744"/>
      <c r="AT744"/>
      <c r="AU744"/>
      <c r="AV744"/>
      <c r="AW744"/>
      <c r="AX744"/>
      <c r="AY744"/>
      <c r="AZ744"/>
      <c r="BA744"/>
      <c r="BB744"/>
      <c r="BC744"/>
    </row>
    <row r="745" spans="1:55" s="8" customFormat="1">
      <c r="A745"/>
      <c r="B745"/>
      <c r="C745"/>
      <c r="D745"/>
      <c r="E745"/>
      <c r="F745"/>
      <c r="G745"/>
      <c r="H745"/>
      <c r="I745"/>
      <c r="J745"/>
      <c r="K745"/>
      <c r="L745"/>
      <c r="M745"/>
      <c r="N745"/>
      <c r="O745"/>
      <c r="P745"/>
      <c r="R745" s="47"/>
      <c r="S745"/>
      <c r="T745"/>
      <c r="U745"/>
      <c r="V745"/>
      <c r="W745"/>
      <c r="X745"/>
      <c r="Y745"/>
      <c r="Z745"/>
      <c r="AA745" s="12"/>
      <c r="AB745" s="12"/>
      <c r="AC745" s="12"/>
      <c r="AD745" s="12"/>
      <c r="AE745"/>
      <c r="AF745"/>
      <c r="AG745"/>
      <c r="AH745"/>
      <c r="AI745"/>
      <c r="AJ745"/>
      <c r="AK745"/>
      <c r="AL745"/>
      <c r="AM745"/>
      <c r="AN745"/>
      <c r="AO745"/>
      <c r="AP745"/>
      <c r="AQ745"/>
      <c r="AR745"/>
      <c r="AS745"/>
      <c r="AT745"/>
      <c r="AU745"/>
      <c r="AV745"/>
      <c r="AW745"/>
      <c r="AX745"/>
      <c r="AY745"/>
      <c r="AZ745"/>
      <c r="BA745"/>
      <c r="BB745"/>
      <c r="BC745"/>
    </row>
    <row r="746" spans="1:55" s="8" customFormat="1">
      <c r="A746"/>
      <c r="B746"/>
      <c r="C746"/>
      <c r="D746"/>
      <c r="E746"/>
      <c r="F746"/>
      <c r="G746"/>
      <c r="H746"/>
      <c r="I746"/>
      <c r="J746"/>
      <c r="K746"/>
      <c r="L746"/>
      <c r="M746"/>
      <c r="N746"/>
      <c r="O746"/>
      <c r="P746"/>
      <c r="R746" s="47"/>
      <c r="S746"/>
      <c r="T746"/>
      <c r="U746"/>
      <c r="V746"/>
      <c r="W746"/>
      <c r="X746"/>
      <c r="Y746"/>
      <c r="Z746"/>
      <c r="AA746" s="12"/>
      <c r="AB746" s="12"/>
      <c r="AC746" s="12"/>
      <c r="AD746" s="12"/>
      <c r="AE746"/>
      <c r="AF746"/>
      <c r="AG746"/>
      <c r="AH746"/>
      <c r="AI746"/>
      <c r="AJ746"/>
      <c r="AK746"/>
      <c r="AL746"/>
      <c r="AM746"/>
      <c r="AN746"/>
      <c r="AO746"/>
      <c r="AP746"/>
      <c r="AQ746"/>
      <c r="AR746"/>
      <c r="AS746"/>
      <c r="AT746"/>
      <c r="AU746"/>
      <c r="AV746"/>
      <c r="AW746"/>
      <c r="AX746"/>
      <c r="AY746"/>
      <c r="AZ746"/>
      <c r="BA746"/>
      <c r="BB746"/>
      <c r="BC746"/>
    </row>
    <row r="747" spans="1:55" s="8" customFormat="1">
      <c r="A747"/>
      <c r="B747"/>
      <c r="C747"/>
      <c r="D747"/>
      <c r="E747"/>
      <c r="F747"/>
      <c r="G747"/>
      <c r="H747"/>
      <c r="I747"/>
      <c r="J747"/>
      <c r="K747"/>
      <c r="L747"/>
      <c r="M747"/>
      <c r="N747"/>
      <c r="O747"/>
      <c r="P747"/>
      <c r="R747" s="47"/>
      <c r="S747"/>
      <c r="T747"/>
      <c r="U747"/>
      <c r="V747"/>
      <c r="W747"/>
      <c r="X747"/>
      <c r="Y747"/>
      <c r="Z747"/>
      <c r="AA747" s="12"/>
      <c r="AB747" s="12"/>
      <c r="AC747" s="12"/>
      <c r="AD747" s="12"/>
      <c r="AE747"/>
      <c r="AF747"/>
      <c r="AG747"/>
      <c r="AH747"/>
      <c r="AI747"/>
      <c r="AJ747"/>
      <c r="AK747"/>
      <c r="AL747"/>
      <c r="AM747"/>
      <c r="AN747"/>
      <c r="AO747"/>
      <c r="AP747"/>
      <c r="AQ747"/>
      <c r="AR747"/>
      <c r="AS747"/>
      <c r="AT747"/>
      <c r="AU747"/>
      <c r="AV747"/>
      <c r="AW747"/>
      <c r="AX747"/>
      <c r="AY747"/>
      <c r="AZ747"/>
      <c r="BA747"/>
      <c r="BB747"/>
      <c r="BC747"/>
    </row>
    <row r="748" spans="1:55" s="8" customFormat="1">
      <c r="A748"/>
      <c r="B748"/>
      <c r="C748"/>
      <c r="D748"/>
      <c r="E748"/>
      <c r="F748"/>
      <c r="G748"/>
      <c r="H748"/>
      <c r="I748"/>
      <c r="J748"/>
      <c r="K748"/>
      <c r="L748"/>
      <c r="M748"/>
      <c r="N748"/>
      <c r="O748"/>
      <c r="P748"/>
      <c r="R748" s="47"/>
      <c r="S748"/>
      <c r="T748"/>
      <c r="U748"/>
      <c r="V748"/>
      <c r="W748"/>
      <c r="X748"/>
      <c r="Y748"/>
      <c r="Z748"/>
      <c r="AA748" s="12"/>
      <c r="AB748" s="12"/>
      <c r="AC748" s="12"/>
      <c r="AD748" s="12"/>
      <c r="AE748"/>
      <c r="AF748"/>
      <c r="AG748"/>
      <c r="AH748"/>
      <c r="AI748"/>
      <c r="AJ748"/>
      <c r="AK748"/>
      <c r="AL748"/>
      <c r="AM748"/>
      <c r="AN748"/>
      <c r="AO748"/>
      <c r="AP748"/>
      <c r="AQ748"/>
      <c r="AR748"/>
      <c r="AS748"/>
      <c r="AT748"/>
      <c r="AU748"/>
      <c r="AV748"/>
      <c r="AW748"/>
      <c r="AX748"/>
      <c r="AY748"/>
      <c r="AZ748"/>
      <c r="BA748"/>
      <c r="BB748"/>
      <c r="BC748"/>
    </row>
    <row r="749" spans="1:55" s="8" customFormat="1">
      <c r="A749"/>
      <c r="B749"/>
      <c r="C749"/>
      <c r="D749"/>
      <c r="E749"/>
      <c r="F749"/>
      <c r="G749"/>
      <c r="H749"/>
      <c r="I749"/>
      <c r="J749"/>
      <c r="K749"/>
      <c r="L749"/>
      <c r="M749"/>
      <c r="N749"/>
      <c r="O749"/>
      <c r="P749"/>
      <c r="R749" s="47"/>
      <c r="S749"/>
      <c r="T749"/>
      <c r="U749"/>
      <c r="V749"/>
      <c r="W749"/>
      <c r="X749"/>
      <c r="Y749"/>
      <c r="Z749"/>
      <c r="AA749" s="12"/>
      <c r="AB749" s="12"/>
      <c r="AC749" s="12"/>
      <c r="AD749" s="12"/>
      <c r="AE749"/>
      <c r="AF749"/>
      <c r="AG749"/>
      <c r="AH749"/>
      <c r="AI749"/>
      <c r="AJ749"/>
      <c r="AK749"/>
      <c r="AL749"/>
      <c r="AM749"/>
      <c r="AN749"/>
      <c r="AO749"/>
      <c r="AP749"/>
      <c r="AQ749"/>
      <c r="AR749"/>
      <c r="AS749"/>
      <c r="AT749"/>
      <c r="AU749"/>
      <c r="AV749"/>
      <c r="AW749"/>
      <c r="AX749"/>
      <c r="AY749"/>
      <c r="AZ749"/>
      <c r="BA749"/>
      <c r="BB749"/>
      <c r="BC749"/>
    </row>
    <row r="750" spans="1:55" s="8" customFormat="1">
      <c r="A750"/>
      <c r="B750"/>
      <c r="C750"/>
      <c r="D750"/>
      <c r="E750"/>
      <c r="F750"/>
      <c r="G750"/>
      <c r="H750"/>
      <c r="I750"/>
      <c r="J750"/>
      <c r="K750"/>
      <c r="L750"/>
      <c r="M750"/>
      <c r="N750"/>
      <c r="O750"/>
      <c r="P750"/>
      <c r="R750" s="47"/>
      <c r="S750"/>
      <c r="T750"/>
      <c r="U750"/>
      <c r="V750"/>
      <c r="W750"/>
      <c r="X750"/>
      <c r="Y750"/>
      <c r="Z750"/>
      <c r="AA750" s="12"/>
      <c r="AB750" s="12"/>
      <c r="AC750" s="12"/>
      <c r="AD750" s="12"/>
      <c r="AE750"/>
      <c r="AF750"/>
      <c r="AG750"/>
      <c r="AH750"/>
      <c r="AI750"/>
      <c r="AJ750"/>
      <c r="AK750"/>
      <c r="AL750"/>
      <c r="AM750"/>
      <c r="AN750"/>
      <c r="AO750"/>
      <c r="AP750"/>
      <c r="AQ750"/>
      <c r="AR750"/>
      <c r="AS750"/>
      <c r="AT750"/>
      <c r="AU750"/>
      <c r="AV750"/>
      <c r="AW750"/>
      <c r="AX750"/>
      <c r="AY750"/>
      <c r="AZ750"/>
      <c r="BA750"/>
      <c r="BB750"/>
      <c r="BC750"/>
    </row>
    <row r="751" spans="1:55" s="8" customFormat="1">
      <c r="A751"/>
      <c r="B751"/>
      <c r="C751"/>
      <c r="D751"/>
      <c r="E751"/>
      <c r="F751"/>
      <c r="G751"/>
      <c r="H751"/>
      <c r="I751"/>
      <c r="J751"/>
      <c r="K751"/>
      <c r="L751"/>
      <c r="M751"/>
      <c r="N751"/>
      <c r="O751"/>
      <c r="P751"/>
      <c r="R751" s="47"/>
      <c r="S751"/>
      <c r="T751"/>
      <c r="U751"/>
      <c r="V751"/>
      <c r="W751"/>
      <c r="X751"/>
      <c r="Y751"/>
      <c r="Z751"/>
      <c r="AA751" s="12"/>
      <c r="AB751" s="12"/>
      <c r="AC751" s="12"/>
      <c r="AD751" s="12"/>
      <c r="AE751"/>
      <c r="AF751"/>
      <c r="AG751"/>
      <c r="AH751"/>
      <c r="AI751"/>
      <c r="AJ751"/>
      <c r="AK751"/>
      <c r="AL751"/>
      <c r="AM751"/>
      <c r="AN751"/>
      <c r="AO751"/>
      <c r="AP751"/>
      <c r="AQ751"/>
      <c r="AR751"/>
      <c r="AS751"/>
      <c r="AT751"/>
      <c r="AU751"/>
      <c r="AV751"/>
      <c r="AW751"/>
      <c r="AX751"/>
      <c r="AY751"/>
      <c r="AZ751"/>
      <c r="BA751"/>
      <c r="BB751"/>
      <c r="BC751"/>
    </row>
    <row r="752" spans="1:55" s="8" customFormat="1">
      <c r="A752"/>
      <c r="B752"/>
      <c r="C752"/>
      <c r="D752"/>
      <c r="E752"/>
      <c r="F752"/>
      <c r="G752"/>
      <c r="H752"/>
      <c r="I752"/>
      <c r="J752"/>
      <c r="K752"/>
      <c r="L752"/>
      <c r="M752"/>
      <c r="N752"/>
      <c r="O752"/>
      <c r="P752"/>
      <c r="R752" s="47"/>
      <c r="S752"/>
      <c r="T752"/>
      <c r="U752"/>
      <c r="V752"/>
      <c r="W752"/>
      <c r="X752"/>
      <c r="Y752"/>
      <c r="Z752"/>
      <c r="AA752" s="12"/>
      <c r="AB752" s="12"/>
      <c r="AC752" s="12"/>
      <c r="AD752" s="12"/>
      <c r="AE752"/>
      <c r="AF752"/>
      <c r="AG752"/>
      <c r="AH752"/>
      <c r="AI752"/>
      <c r="AJ752"/>
      <c r="AK752"/>
      <c r="AL752"/>
      <c r="AM752"/>
      <c r="AN752"/>
      <c r="AO752"/>
      <c r="AP752"/>
      <c r="AQ752"/>
      <c r="AR752"/>
      <c r="AS752"/>
      <c r="AT752"/>
      <c r="AU752"/>
      <c r="AV752"/>
      <c r="AW752"/>
      <c r="AX752"/>
      <c r="AY752"/>
      <c r="AZ752"/>
      <c r="BA752"/>
      <c r="BB752"/>
      <c r="BC752"/>
    </row>
    <row r="753" spans="1:55" s="8" customFormat="1">
      <c r="A753"/>
      <c r="B753"/>
      <c r="C753"/>
      <c r="D753"/>
      <c r="E753"/>
      <c r="F753"/>
      <c r="G753"/>
      <c r="H753"/>
      <c r="I753"/>
      <c r="J753"/>
      <c r="K753"/>
      <c r="L753"/>
      <c r="M753"/>
      <c r="N753"/>
      <c r="O753"/>
      <c r="P753"/>
      <c r="R753" s="47"/>
      <c r="S753"/>
      <c r="T753"/>
      <c r="U753"/>
      <c r="V753"/>
      <c r="W753"/>
      <c r="X753"/>
      <c r="Y753"/>
      <c r="Z753"/>
      <c r="AA753" s="12"/>
      <c r="AB753" s="12"/>
      <c r="AC753" s="12"/>
      <c r="AD753" s="12"/>
      <c r="AE753"/>
      <c r="AF753"/>
      <c r="AG753"/>
      <c r="AH753"/>
      <c r="AI753"/>
      <c r="AJ753"/>
      <c r="AK753"/>
      <c r="AL753"/>
      <c r="AM753"/>
      <c r="AN753"/>
      <c r="AO753"/>
      <c r="AP753"/>
      <c r="AQ753"/>
      <c r="AR753"/>
      <c r="AS753"/>
      <c r="AT753"/>
      <c r="AU753"/>
      <c r="AV753"/>
      <c r="AW753"/>
      <c r="AX753"/>
      <c r="AY753"/>
      <c r="AZ753"/>
      <c r="BA753"/>
      <c r="BB753"/>
      <c r="BC753"/>
    </row>
    <row r="754" spans="1:55" s="8" customFormat="1">
      <c r="A754"/>
      <c r="B754"/>
      <c r="C754"/>
      <c r="D754"/>
      <c r="E754"/>
      <c r="F754"/>
      <c r="G754"/>
      <c r="H754"/>
      <c r="I754"/>
      <c r="J754"/>
      <c r="K754"/>
      <c r="L754"/>
      <c r="M754"/>
      <c r="N754"/>
      <c r="O754"/>
      <c r="P754"/>
      <c r="R754" s="47"/>
      <c r="S754"/>
      <c r="T754"/>
      <c r="U754"/>
      <c r="V754"/>
      <c r="W754"/>
      <c r="X754"/>
      <c r="Y754"/>
      <c r="Z754"/>
      <c r="AA754" s="12"/>
      <c r="AB754" s="12"/>
      <c r="AC754" s="12"/>
      <c r="AD754" s="12"/>
      <c r="AE754"/>
      <c r="AF754"/>
      <c r="AG754"/>
      <c r="AH754"/>
      <c r="AI754"/>
      <c r="AJ754"/>
      <c r="AK754"/>
      <c r="AL754"/>
      <c r="AM754"/>
      <c r="AN754"/>
      <c r="AO754"/>
      <c r="AP754"/>
      <c r="AQ754"/>
      <c r="AR754"/>
      <c r="AS754"/>
      <c r="AT754"/>
      <c r="AU754"/>
      <c r="AV754"/>
      <c r="AW754"/>
      <c r="AX754"/>
      <c r="AY754"/>
      <c r="AZ754"/>
      <c r="BA754"/>
      <c r="BB754"/>
      <c r="BC754"/>
    </row>
    <row r="755" spans="1:55" s="8" customFormat="1">
      <c r="A755"/>
      <c r="B755"/>
      <c r="C755"/>
      <c r="D755"/>
      <c r="E755"/>
      <c r="F755"/>
      <c r="G755"/>
      <c r="H755"/>
      <c r="I755"/>
      <c r="J755"/>
      <c r="K755"/>
      <c r="L755"/>
      <c r="M755"/>
      <c r="N755"/>
      <c r="O755"/>
      <c r="P755"/>
      <c r="R755" s="47"/>
      <c r="S755"/>
      <c r="T755"/>
      <c r="U755"/>
      <c r="V755"/>
      <c r="W755"/>
      <c r="X755"/>
      <c r="Y755"/>
      <c r="Z755"/>
      <c r="AA755" s="12"/>
      <c r="AB755" s="12"/>
      <c r="AC755" s="12"/>
      <c r="AD755" s="12"/>
      <c r="AE755"/>
      <c r="AF755"/>
      <c r="AG755"/>
      <c r="AH755"/>
      <c r="AI755"/>
      <c r="AJ755"/>
      <c r="AK755"/>
      <c r="AL755"/>
      <c r="AM755"/>
      <c r="AN755"/>
      <c r="AO755"/>
      <c r="AP755"/>
      <c r="AQ755"/>
      <c r="AR755"/>
      <c r="AS755"/>
      <c r="AT755"/>
      <c r="AU755"/>
      <c r="AV755"/>
      <c r="AW755"/>
      <c r="AX755"/>
      <c r="AY755"/>
      <c r="AZ755"/>
      <c r="BA755"/>
      <c r="BB755"/>
      <c r="BC755"/>
    </row>
    <row r="756" spans="1:55" s="8" customFormat="1">
      <c r="A756"/>
      <c r="B756"/>
      <c r="C756"/>
      <c r="D756"/>
      <c r="E756"/>
      <c r="F756"/>
      <c r="G756"/>
      <c r="H756"/>
      <c r="I756"/>
      <c r="J756"/>
      <c r="K756"/>
      <c r="L756"/>
      <c r="M756"/>
      <c r="N756"/>
      <c r="O756"/>
      <c r="P756"/>
      <c r="R756" s="47"/>
      <c r="S756"/>
      <c r="T756"/>
      <c r="U756"/>
      <c r="V756"/>
      <c r="W756"/>
      <c r="X756"/>
      <c r="Y756"/>
      <c r="Z756"/>
      <c r="AA756" s="12"/>
      <c r="AB756" s="12"/>
      <c r="AC756" s="12"/>
      <c r="AD756" s="12"/>
      <c r="AE756"/>
      <c r="AF756"/>
      <c r="AG756"/>
      <c r="AH756"/>
      <c r="AI756"/>
      <c r="AJ756"/>
      <c r="AK756"/>
      <c r="AL756"/>
      <c r="AM756"/>
      <c r="AN756"/>
      <c r="AO756"/>
      <c r="AP756"/>
      <c r="AQ756"/>
      <c r="AR756"/>
      <c r="AS756"/>
      <c r="AT756"/>
      <c r="AU756"/>
      <c r="AV756"/>
      <c r="AW756"/>
      <c r="AX756"/>
      <c r="AY756"/>
      <c r="AZ756"/>
      <c r="BA756"/>
      <c r="BB756"/>
      <c r="BC756"/>
    </row>
    <row r="757" spans="1:55" s="8" customFormat="1">
      <c r="A757"/>
      <c r="B757"/>
      <c r="C757"/>
      <c r="D757"/>
      <c r="E757"/>
      <c r="F757"/>
      <c r="G757"/>
      <c r="H757"/>
      <c r="I757"/>
      <c r="J757"/>
      <c r="K757"/>
      <c r="L757"/>
      <c r="M757"/>
      <c r="N757"/>
      <c r="O757"/>
      <c r="P757"/>
      <c r="R757" s="47"/>
      <c r="S757"/>
      <c r="T757"/>
      <c r="U757"/>
      <c r="V757"/>
      <c r="W757"/>
      <c r="X757"/>
      <c r="Y757"/>
      <c r="Z757"/>
      <c r="AA757" s="12"/>
      <c r="AB757" s="12"/>
      <c r="AC757" s="12"/>
      <c r="AD757" s="12"/>
      <c r="AE757"/>
      <c r="AF757"/>
      <c r="AG757"/>
      <c r="AH757"/>
      <c r="AI757"/>
      <c r="AJ757"/>
      <c r="AK757"/>
      <c r="AL757"/>
      <c r="AM757"/>
      <c r="AN757"/>
      <c r="AO757"/>
      <c r="AP757"/>
      <c r="AQ757"/>
      <c r="AR757"/>
      <c r="AS757"/>
      <c r="AT757"/>
      <c r="AU757"/>
      <c r="AV757"/>
      <c r="AW757"/>
      <c r="AX757"/>
      <c r="AY757"/>
      <c r="AZ757"/>
      <c r="BA757"/>
      <c r="BB757"/>
      <c r="BC757"/>
    </row>
    <row r="758" spans="1:55" s="8" customFormat="1">
      <c r="A758"/>
      <c r="B758"/>
      <c r="C758"/>
      <c r="D758"/>
      <c r="E758"/>
      <c r="F758"/>
      <c r="G758"/>
      <c r="H758"/>
      <c r="I758"/>
      <c r="J758"/>
      <c r="K758"/>
      <c r="L758"/>
      <c r="M758"/>
      <c r="N758"/>
      <c r="O758"/>
      <c r="P758"/>
      <c r="R758" s="47"/>
      <c r="S758"/>
      <c r="T758"/>
      <c r="U758"/>
      <c r="V758"/>
      <c r="W758"/>
      <c r="X758"/>
      <c r="Y758"/>
      <c r="Z758"/>
      <c r="AA758" s="12"/>
      <c r="AB758" s="12"/>
      <c r="AC758" s="12"/>
      <c r="AD758" s="12"/>
      <c r="AE758"/>
      <c r="AF758"/>
      <c r="AG758"/>
      <c r="AH758"/>
      <c r="AI758"/>
      <c r="AJ758"/>
      <c r="AK758"/>
      <c r="AL758"/>
      <c r="AM758"/>
      <c r="AN758"/>
      <c r="AO758"/>
      <c r="AP758"/>
      <c r="AQ758"/>
      <c r="AR758"/>
      <c r="AS758"/>
      <c r="AT758"/>
      <c r="AU758"/>
      <c r="AV758"/>
      <c r="AW758"/>
      <c r="AX758"/>
      <c r="AY758"/>
      <c r="AZ758"/>
      <c r="BA758"/>
      <c r="BB758"/>
      <c r="BC758"/>
    </row>
    <row r="759" spans="1:55" s="8" customFormat="1">
      <c r="A759"/>
      <c r="B759"/>
      <c r="C759"/>
      <c r="D759"/>
      <c r="E759"/>
      <c r="F759"/>
      <c r="G759"/>
      <c r="H759"/>
      <c r="I759"/>
      <c r="J759"/>
      <c r="K759"/>
      <c r="L759"/>
      <c r="M759"/>
      <c r="N759"/>
      <c r="O759"/>
      <c r="P759"/>
      <c r="R759" s="47"/>
      <c r="S759"/>
      <c r="T759"/>
      <c r="U759"/>
      <c r="V759"/>
      <c r="W759"/>
      <c r="X759"/>
      <c r="Y759"/>
      <c r="Z759"/>
      <c r="AA759" s="12"/>
      <c r="AB759" s="12"/>
      <c r="AC759" s="12"/>
      <c r="AD759" s="12"/>
      <c r="AE759"/>
      <c r="AF759"/>
      <c r="AG759"/>
      <c r="AH759"/>
      <c r="AI759"/>
      <c r="AJ759"/>
      <c r="AK759"/>
      <c r="AL759"/>
      <c r="AM759"/>
      <c r="AN759"/>
      <c r="AO759"/>
      <c r="AP759"/>
      <c r="AQ759"/>
      <c r="AR759"/>
      <c r="AS759"/>
      <c r="AT759"/>
      <c r="AU759"/>
      <c r="AV759"/>
      <c r="AW759"/>
      <c r="AX759"/>
      <c r="AY759"/>
      <c r="AZ759"/>
      <c r="BA759"/>
      <c r="BB759"/>
      <c r="BC759"/>
    </row>
    <row r="760" spans="1:55" s="8" customFormat="1">
      <c r="A760"/>
      <c r="B760"/>
      <c r="C760"/>
      <c r="D760"/>
      <c r="E760"/>
      <c r="F760"/>
      <c r="G760"/>
      <c r="H760"/>
      <c r="I760"/>
      <c r="J760"/>
      <c r="K760"/>
      <c r="L760"/>
      <c r="M760"/>
      <c r="N760"/>
      <c r="O760"/>
      <c r="P760"/>
      <c r="R760" s="47"/>
      <c r="S760"/>
      <c r="T760"/>
      <c r="U760"/>
      <c r="V760"/>
      <c r="W760"/>
      <c r="X760"/>
      <c r="Y760"/>
      <c r="Z760"/>
      <c r="AA760" s="12"/>
      <c r="AB760" s="12"/>
      <c r="AC760" s="12"/>
      <c r="AD760" s="12"/>
      <c r="AE760"/>
      <c r="AF760"/>
      <c r="AG760"/>
      <c r="AH760"/>
      <c r="AI760"/>
      <c r="AJ760"/>
      <c r="AK760"/>
      <c r="AL760"/>
      <c r="AM760"/>
      <c r="AN760"/>
      <c r="AO760"/>
      <c r="AP760"/>
      <c r="AQ760"/>
      <c r="AR760"/>
      <c r="AS760"/>
      <c r="AT760"/>
      <c r="AU760"/>
      <c r="AV760"/>
      <c r="AW760"/>
      <c r="AX760"/>
      <c r="AY760"/>
      <c r="AZ760"/>
      <c r="BA760"/>
      <c r="BB760"/>
      <c r="BC760"/>
    </row>
    <row r="761" spans="1:55" s="8" customFormat="1">
      <c r="A761"/>
      <c r="B761"/>
      <c r="C761"/>
      <c r="D761"/>
      <c r="E761"/>
      <c r="F761"/>
      <c r="G761"/>
      <c r="H761"/>
      <c r="I761"/>
      <c r="J761"/>
      <c r="K761"/>
      <c r="L761"/>
      <c r="M761"/>
      <c r="N761"/>
      <c r="O761"/>
      <c r="P761"/>
      <c r="R761" s="47"/>
      <c r="S761"/>
      <c r="T761"/>
      <c r="U761"/>
      <c r="V761"/>
      <c r="W761"/>
      <c r="X761"/>
      <c r="Y761"/>
      <c r="Z761"/>
      <c r="AA761" s="12"/>
      <c r="AB761" s="12"/>
      <c r="AC761" s="12"/>
      <c r="AD761" s="12"/>
      <c r="AE761"/>
      <c r="AF761"/>
      <c r="AG761"/>
      <c r="AH761"/>
      <c r="AI761"/>
      <c r="AJ761"/>
      <c r="AK761"/>
      <c r="AL761"/>
      <c r="AM761"/>
      <c r="AN761"/>
      <c r="AO761"/>
      <c r="AP761"/>
      <c r="AQ761"/>
      <c r="AR761"/>
      <c r="AS761"/>
      <c r="AT761"/>
      <c r="AU761"/>
      <c r="AV761"/>
      <c r="AW761"/>
      <c r="AX761"/>
      <c r="AY761"/>
      <c r="AZ761"/>
      <c r="BA761"/>
      <c r="BB761"/>
      <c r="BC761"/>
    </row>
    <row r="762" spans="1:55" s="8" customFormat="1">
      <c r="A762"/>
      <c r="B762"/>
      <c r="C762"/>
      <c r="D762"/>
      <c r="E762"/>
      <c r="F762"/>
      <c r="G762"/>
      <c r="H762"/>
      <c r="I762"/>
      <c r="J762"/>
      <c r="K762"/>
      <c r="L762"/>
      <c r="M762"/>
      <c r="N762"/>
      <c r="O762"/>
      <c r="P762"/>
      <c r="R762" s="47"/>
      <c r="S762"/>
      <c r="T762"/>
      <c r="U762"/>
      <c r="V762"/>
      <c r="W762"/>
      <c r="X762"/>
      <c r="Y762"/>
      <c r="Z762"/>
      <c r="AA762" s="12"/>
      <c r="AB762" s="12"/>
      <c r="AC762" s="12"/>
      <c r="AD762" s="12"/>
      <c r="AE762"/>
      <c r="AF762"/>
      <c r="AG762"/>
      <c r="AH762"/>
      <c r="AI762"/>
      <c r="AJ762"/>
      <c r="AK762"/>
      <c r="AL762"/>
      <c r="AM762"/>
      <c r="AN762"/>
      <c r="AO762"/>
      <c r="AP762"/>
      <c r="AQ762"/>
      <c r="AR762"/>
      <c r="AS762"/>
      <c r="AT762"/>
      <c r="AU762"/>
      <c r="AV762"/>
      <c r="AW762"/>
      <c r="AX762"/>
      <c r="AY762"/>
      <c r="AZ762"/>
      <c r="BA762"/>
      <c r="BB762"/>
      <c r="BC762"/>
    </row>
    <row r="763" spans="1:55" s="8" customFormat="1">
      <c r="A763"/>
      <c r="B763"/>
      <c r="C763"/>
      <c r="D763"/>
      <c r="E763"/>
      <c r="F763"/>
      <c r="G763"/>
      <c r="H763"/>
      <c r="I763"/>
      <c r="J763"/>
      <c r="K763"/>
      <c r="L763"/>
      <c r="M763"/>
      <c r="N763"/>
      <c r="O763"/>
      <c r="P763"/>
      <c r="R763" s="47"/>
      <c r="S763"/>
      <c r="T763"/>
      <c r="U763"/>
      <c r="V763"/>
      <c r="W763"/>
      <c r="X763"/>
      <c r="Y763"/>
      <c r="Z763"/>
      <c r="AA763" s="12"/>
      <c r="AB763" s="12"/>
      <c r="AC763" s="12"/>
      <c r="AD763" s="12"/>
      <c r="AE763"/>
      <c r="AF763"/>
      <c r="AG763"/>
      <c r="AH763"/>
      <c r="AI763"/>
      <c r="AJ763"/>
      <c r="AK763"/>
      <c r="AL763"/>
      <c r="AM763"/>
      <c r="AN763"/>
      <c r="AO763"/>
      <c r="AP763"/>
      <c r="AQ763"/>
      <c r="AR763"/>
      <c r="AS763"/>
      <c r="AT763"/>
      <c r="AU763"/>
      <c r="AV763"/>
      <c r="AW763"/>
      <c r="AX763"/>
      <c r="AY763"/>
      <c r="AZ763"/>
      <c r="BA763"/>
      <c r="BB763"/>
      <c r="BC763"/>
    </row>
    <row r="764" spans="1:55" s="8" customFormat="1">
      <c r="A764"/>
      <c r="B764"/>
      <c r="C764"/>
      <c r="D764"/>
      <c r="E764"/>
      <c r="F764"/>
      <c r="G764"/>
      <c r="H764"/>
      <c r="I764"/>
      <c r="J764"/>
      <c r="K764"/>
      <c r="L764"/>
      <c r="M764"/>
      <c r="N764"/>
      <c r="O764"/>
      <c r="P764"/>
      <c r="R764" s="47"/>
      <c r="S764"/>
      <c r="T764"/>
      <c r="U764"/>
      <c r="V764"/>
      <c r="W764"/>
      <c r="X764"/>
      <c r="Y764"/>
      <c r="Z764"/>
      <c r="AA764" s="12"/>
      <c r="AB764" s="12"/>
      <c r="AC764" s="12"/>
      <c r="AD764" s="12"/>
      <c r="AE764"/>
      <c r="AF764"/>
      <c r="AG764"/>
      <c r="AH764"/>
      <c r="AI764"/>
      <c r="AJ764"/>
      <c r="AK764"/>
      <c r="AL764"/>
      <c r="AM764"/>
      <c r="AN764"/>
      <c r="AO764"/>
      <c r="AP764"/>
      <c r="AQ764"/>
      <c r="AR764"/>
      <c r="AS764"/>
      <c r="AT764"/>
      <c r="AU764"/>
      <c r="AV764"/>
      <c r="AW764"/>
      <c r="AX764"/>
      <c r="AY764"/>
      <c r="AZ764"/>
      <c r="BA764"/>
      <c r="BB764"/>
      <c r="BC764"/>
    </row>
    <row r="765" spans="1:55" s="8" customFormat="1">
      <c r="A765"/>
      <c r="B765"/>
      <c r="C765"/>
      <c r="D765"/>
      <c r="E765"/>
      <c r="F765"/>
      <c r="G765"/>
      <c r="H765"/>
      <c r="I765"/>
      <c r="J765"/>
      <c r="K765"/>
      <c r="L765"/>
      <c r="M765"/>
      <c r="N765"/>
      <c r="O765"/>
      <c r="P765"/>
      <c r="R765" s="47"/>
      <c r="S765"/>
      <c r="T765"/>
      <c r="U765"/>
      <c r="V765"/>
      <c r="W765"/>
      <c r="X765"/>
      <c r="Y765"/>
      <c r="Z765"/>
      <c r="AA765" s="12"/>
      <c r="AB765" s="12"/>
      <c r="AC765" s="12"/>
      <c r="AD765" s="12"/>
      <c r="AE765"/>
      <c r="AF765"/>
      <c r="AG765"/>
      <c r="AH765"/>
      <c r="AI765"/>
      <c r="AJ765"/>
      <c r="AK765"/>
      <c r="AL765"/>
      <c r="AM765"/>
      <c r="AN765"/>
      <c r="AO765"/>
      <c r="AP765"/>
      <c r="AQ765"/>
      <c r="AR765"/>
      <c r="AS765"/>
      <c r="AT765"/>
      <c r="AU765"/>
      <c r="AV765"/>
      <c r="AW765"/>
      <c r="AX765"/>
      <c r="AY765"/>
      <c r="AZ765"/>
      <c r="BA765"/>
      <c r="BB765"/>
      <c r="BC765"/>
    </row>
    <row r="766" spans="1:55" s="8" customFormat="1">
      <c r="A766"/>
      <c r="B766"/>
      <c r="C766"/>
      <c r="D766"/>
      <c r="E766"/>
      <c r="F766"/>
      <c r="G766"/>
      <c r="H766"/>
      <c r="I766"/>
      <c r="J766"/>
      <c r="K766"/>
      <c r="L766"/>
      <c r="M766"/>
      <c r="N766"/>
      <c r="O766"/>
      <c r="P766"/>
      <c r="R766" s="47"/>
      <c r="S766"/>
      <c r="T766"/>
      <c r="U766"/>
      <c r="V766"/>
      <c r="W766"/>
      <c r="X766"/>
      <c r="Y766"/>
      <c r="Z766"/>
      <c r="AA766" s="12"/>
      <c r="AB766" s="12"/>
      <c r="AC766" s="12"/>
      <c r="AD766" s="12"/>
      <c r="AE766"/>
      <c r="AF766"/>
      <c r="AG766"/>
      <c r="AH766"/>
      <c r="AI766"/>
      <c r="AJ766"/>
      <c r="AK766"/>
      <c r="AL766"/>
      <c r="AM766"/>
      <c r="AN766"/>
      <c r="AO766"/>
      <c r="AP766"/>
      <c r="AQ766"/>
      <c r="AR766"/>
      <c r="AS766"/>
      <c r="AT766"/>
      <c r="AU766"/>
      <c r="AV766"/>
      <c r="AW766"/>
      <c r="AX766"/>
      <c r="AY766"/>
      <c r="AZ766"/>
      <c r="BA766"/>
      <c r="BB766"/>
      <c r="BC766"/>
    </row>
    <row r="767" spans="1:55" s="8" customFormat="1">
      <c r="A767"/>
      <c r="B767"/>
      <c r="C767"/>
      <c r="D767"/>
      <c r="E767"/>
      <c r="F767"/>
      <c r="G767"/>
      <c r="H767"/>
      <c r="I767"/>
      <c r="J767"/>
      <c r="K767"/>
      <c r="L767"/>
      <c r="M767"/>
      <c r="N767"/>
      <c r="O767"/>
      <c r="P767"/>
      <c r="R767" s="47"/>
      <c r="S767"/>
      <c r="T767"/>
      <c r="U767"/>
      <c r="V767"/>
      <c r="W767"/>
      <c r="X767"/>
      <c r="Y767"/>
      <c r="Z767"/>
      <c r="AA767" s="12"/>
      <c r="AB767" s="12"/>
      <c r="AC767" s="12"/>
      <c r="AD767" s="12"/>
      <c r="AE767"/>
      <c r="AF767"/>
      <c r="AG767"/>
      <c r="AH767"/>
      <c r="AI767"/>
      <c r="AJ767"/>
      <c r="AK767"/>
      <c r="AL767"/>
      <c r="AM767"/>
      <c r="AN767"/>
      <c r="AO767"/>
      <c r="AP767"/>
      <c r="AQ767"/>
      <c r="AR767"/>
      <c r="AS767"/>
      <c r="AT767"/>
      <c r="AU767"/>
      <c r="AV767"/>
      <c r="AW767"/>
      <c r="AX767"/>
      <c r="AY767"/>
      <c r="AZ767"/>
      <c r="BA767"/>
      <c r="BB767"/>
      <c r="BC767"/>
    </row>
    <row r="768" spans="1:55" s="8" customFormat="1">
      <c r="A768"/>
      <c r="B768"/>
      <c r="C768"/>
      <c r="D768"/>
      <c r="E768"/>
      <c r="F768"/>
      <c r="G768"/>
      <c r="H768"/>
      <c r="I768"/>
      <c r="J768"/>
      <c r="K768"/>
      <c r="L768"/>
      <c r="M768"/>
      <c r="N768"/>
      <c r="O768"/>
      <c r="P768"/>
      <c r="R768" s="47"/>
      <c r="S768"/>
      <c r="T768"/>
      <c r="U768"/>
      <c r="V768"/>
      <c r="W768"/>
      <c r="X768"/>
      <c r="Y768"/>
      <c r="Z768"/>
      <c r="AA768" s="12"/>
      <c r="AB768" s="12"/>
      <c r="AC768" s="12"/>
      <c r="AD768" s="12"/>
      <c r="AE768"/>
      <c r="AF768"/>
      <c r="AG768"/>
      <c r="AH768"/>
      <c r="AI768"/>
      <c r="AJ768"/>
      <c r="AK768"/>
      <c r="AL768"/>
      <c r="AM768"/>
      <c r="AN768"/>
      <c r="AO768"/>
      <c r="AP768"/>
      <c r="AQ768"/>
      <c r="AR768"/>
      <c r="AS768"/>
      <c r="AT768"/>
      <c r="AU768"/>
      <c r="AV768"/>
      <c r="AW768"/>
      <c r="AX768"/>
      <c r="AY768"/>
      <c r="AZ768"/>
      <c r="BA768"/>
      <c r="BB768"/>
      <c r="BC768"/>
    </row>
    <row r="769" spans="1:55" s="8" customFormat="1">
      <c r="A769"/>
      <c r="B769"/>
      <c r="C769"/>
      <c r="D769"/>
      <c r="E769"/>
      <c r="F769"/>
      <c r="G769"/>
      <c r="H769"/>
      <c r="I769"/>
      <c r="J769"/>
      <c r="K769"/>
      <c r="L769"/>
      <c r="M769"/>
      <c r="N769"/>
      <c r="O769"/>
      <c r="P769"/>
      <c r="R769" s="47"/>
      <c r="S769"/>
      <c r="T769"/>
      <c r="U769"/>
      <c r="V769"/>
      <c r="W769"/>
      <c r="X769"/>
      <c r="Y769"/>
      <c r="Z769"/>
      <c r="AA769" s="12"/>
      <c r="AB769" s="12"/>
      <c r="AC769" s="12"/>
      <c r="AD769" s="12"/>
      <c r="AE769"/>
      <c r="AF769"/>
      <c r="AG769"/>
      <c r="AH769"/>
      <c r="AI769"/>
      <c r="AJ769"/>
      <c r="AK769"/>
      <c r="AL769"/>
      <c r="AM769"/>
      <c r="AN769"/>
      <c r="AO769"/>
      <c r="AP769"/>
      <c r="AQ769"/>
      <c r="AR769"/>
      <c r="AS769"/>
      <c r="AT769"/>
      <c r="AU769"/>
      <c r="AV769"/>
      <c r="AW769"/>
      <c r="AX769"/>
      <c r="AY769"/>
      <c r="AZ769"/>
      <c r="BA769"/>
      <c r="BB769"/>
      <c r="BC769"/>
    </row>
    <row r="770" spans="1:55" s="8" customFormat="1">
      <c r="A770"/>
      <c r="B770"/>
      <c r="C770"/>
      <c r="D770"/>
      <c r="E770"/>
      <c r="F770"/>
      <c r="G770"/>
      <c r="H770"/>
      <c r="I770"/>
      <c r="J770"/>
      <c r="K770"/>
      <c r="L770"/>
      <c r="M770"/>
      <c r="N770"/>
      <c r="O770"/>
      <c r="P770"/>
      <c r="R770" s="47"/>
      <c r="S770"/>
      <c r="T770"/>
      <c r="U770"/>
      <c r="V770"/>
      <c r="W770"/>
      <c r="X770"/>
      <c r="Y770"/>
      <c r="Z770"/>
      <c r="AA770" s="12"/>
      <c r="AB770" s="12"/>
      <c r="AC770" s="12"/>
      <c r="AD770" s="12"/>
      <c r="AE770"/>
      <c r="AF770"/>
      <c r="AG770"/>
      <c r="AH770"/>
      <c r="AI770"/>
      <c r="AJ770"/>
      <c r="AK770"/>
      <c r="AL770"/>
      <c r="AM770"/>
      <c r="AN770"/>
      <c r="AO770"/>
      <c r="AP770"/>
      <c r="AQ770"/>
      <c r="AR770"/>
      <c r="AS770"/>
      <c r="AT770"/>
      <c r="AU770"/>
      <c r="AV770"/>
      <c r="AW770"/>
      <c r="AX770"/>
      <c r="AY770"/>
      <c r="AZ770"/>
      <c r="BA770"/>
      <c r="BB770"/>
      <c r="BC770"/>
    </row>
    <row r="771" spans="1:55" s="8" customFormat="1">
      <c r="A771"/>
      <c r="B771"/>
      <c r="C771"/>
      <c r="D771"/>
      <c r="E771"/>
      <c r="F771"/>
      <c r="G771"/>
      <c r="H771"/>
      <c r="I771"/>
      <c r="J771"/>
      <c r="K771"/>
      <c r="L771"/>
      <c r="M771"/>
      <c r="N771"/>
      <c r="O771"/>
      <c r="P771"/>
      <c r="R771" s="47"/>
      <c r="S771"/>
      <c r="T771"/>
      <c r="U771"/>
      <c r="V771"/>
      <c r="W771"/>
      <c r="X771"/>
      <c r="Y771"/>
      <c r="Z771"/>
      <c r="AA771" s="12"/>
      <c r="AB771" s="12"/>
      <c r="AC771" s="12"/>
      <c r="AD771" s="12"/>
      <c r="AE771"/>
      <c r="AF771"/>
      <c r="AG771"/>
      <c r="AH771"/>
      <c r="AI771"/>
      <c r="AJ771"/>
      <c r="AK771"/>
      <c r="AL771"/>
      <c r="AM771"/>
      <c r="AN771"/>
      <c r="AO771"/>
      <c r="AP771"/>
      <c r="AQ771"/>
      <c r="AR771"/>
      <c r="AS771"/>
      <c r="AT771"/>
      <c r="AU771"/>
      <c r="AV771"/>
      <c r="AW771"/>
      <c r="AX771"/>
      <c r="AY771"/>
      <c r="AZ771"/>
      <c r="BA771"/>
      <c r="BB771"/>
      <c r="BC771"/>
    </row>
    <row r="772" spans="1:55" s="8" customFormat="1">
      <c r="A772"/>
      <c r="B772"/>
      <c r="C772"/>
      <c r="D772"/>
      <c r="E772"/>
      <c r="F772"/>
      <c r="G772"/>
      <c r="H772"/>
      <c r="I772"/>
      <c r="J772"/>
      <c r="K772"/>
      <c r="L772"/>
      <c r="M772"/>
      <c r="N772"/>
      <c r="O772"/>
      <c r="P772"/>
      <c r="R772" s="47"/>
      <c r="S772"/>
      <c r="T772"/>
      <c r="U772"/>
      <c r="V772"/>
      <c r="W772"/>
      <c r="X772"/>
      <c r="Y772"/>
      <c r="Z772"/>
      <c r="AA772" s="12"/>
      <c r="AB772" s="12"/>
      <c r="AC772" s="12"/>
      <c r="AD772" s="12"/>
      <c r="AE772"/>
      <c r="AF772"/>
      <c r="AG772"/>
      <c r="AH772"/>
      <c r="AI772"/>
      <c r="AJ772"/>
      <c r="AK772"/>
      <c r="AL772"/>
      <c r="AM772"/>
      <c r="AN772"/>
      <c r="AO772"/>
      <c r="AP772"/>
      <c r="AQ772"/>
      <c r="AR772"/>
      <c r="AS772"/>
      <c r="AT772"/>
      <c r="AU772"/>
      <c r="AV772"/>
      <c r="AW772"/>
      <c r="AX772"/>
      <c r="AY772"/>
      <c r="AZ772"/>
      <c r="BA772"/>
      <c r="BB772"/>
      <c r="BC772"/>
    </row>
    <row r="773" spans="1:55" s="8" customFormat="1">
      <c r="A773"/>
      <c r="B773"/>
      <c r="C773"/>
      <c r="D773"/>
      <c r="E773"/>
      <c r="F773"/>
      <c r="G773"/>
      <c r="H773"/>
      <c r="I773"/>
      <c r="J773"/>
      <c r="K773"/>
      <c r="L773"/>
      <c r="M773"/>
      <c r="N773"/>
      <c r="O773"/>
      <c r="P773"/>
      <c r="R773" s="47"/>
      <c r="S773"/>
      <c r="T773"/>
      <c r="U773"/>
      <c r="V773"/>
      <c r="W773"/>
      <c r="X773"/>
      <c r="Y773"/>
      <c r="Z773"/>
      <c r="AA773" s="12"/>
      <c r="AB773" s="12"/>
      <c r="AC773" s="12"/>
      <c r="AD773" s="12"/>
      <c r="AE773"/>
      <c r="AF773"/>
      <c r="AG773"/>
      <c r="AH773"/>
      <c r="AI773"/>
      <c r="AJ773"/>
      <c r="AK773"/>
      <c r="AL773"/>
      <c r="AM773"/>
      <c r="AN773"/>
      <c r="AO773"/>
      <c r="AP773"/>
      <c r="AQ773"/>
      <c r="AR773"/>
      <c r="AS773"/>
      <c r="AT773"/>
      <c r="AU773"/>
      <c r="AV773"/>
      <c r="AW773"/>
      <c r="AX773"/>
      <c r="AY773"/>
      <c r="AZ773"/>
      <c r="BA773"/>
      <c r="BB773"/>
      <c r="BC773"/>
    </row>
    <row r="774" spans="1:55" s="8" customFormat="1">
      <c r="A774"/>
      <c r="B774"/>
      <c r="C774"/>
      <c r="D774"/>
      <c r="E774"/>
      <c r="F774"/>
      <c r="G774"/>
      <c r="H774"/>
      <c r="I774"/>
      <c r="J774"/>
      <c r="K774"/>
      <c r="L774"/>
      <c r="M774"/>
      <c r="N774"/>
      <c r="O774"/>
      <c r="P774"/>
      <c r="R774" s="47"/>
      <c r="S774"/>
      <c r="T774"/>
      <c r="U774"/>
      <c r="V774"/>
      <c r="W774"/>
      <c r="X774"/>
      <c r="Y774"/>
      <c r="Z774"/>
      <c r="AA774" s="12"/>
      <c r="AB774" s="12"/>
      <c r="AC774" s="12"/>
      <c r="AD774" s="12"/>
      <c r="AE774"/>
      <c r="AF774"/>
      <c r="AG774"/>
      <c r="AH774"/>
      <c r="AI774"/>
      <c r="AJ774"/>
      <c r="AK774"/>
      <c r="AL774"/>
      <c r="AM774"/>
      <c r="AN774"/>
      <c r="AO774"/>
      <c r="AP774"/>
      <c r="AQ774"/>
      <c r="AR774"/>
      <c r="AS774"/>
      <c r="AT774"/>
      <c r="AU774"/>
      <c r="AV774"/>
      <c r="AW774"/>
      <c r="AX774"/>
      <c r="AY774"/>
      <c r="AZ774"/>
      <c r="BA774"/>
      <c r="BB774"/>
      <c r="BC774"/>
    </row>
    <row r="775" spans="1:55" s="8" customFormat="1">
      <c r="A775"/>
      <c r="B775"/>
      <c r="C775"/>
      <c r="D775"/>
      <c r="E775"/>
      <c r="F775"/>
      <c r="G775"/>
      <c r="H775"/>
      <c r="I775"/>
      <c r="J775"/>
      <c r="K775"/>
      <c r="L775"/>
      <c r="M775"/>
      <c r="N775"/>
      <c r="O775"/>
      <c r="P775"/>
      <c r="R775" s="47"/>
      <c r="S775"/>
      <c r="T775"/>
      <c r="U775"/>
      <c r="V775"/>
      <c r="W775"/>
      <c r="X775"/>
      <c r="Y775"/>
      <c r="Z775"/>
      <c r="AA775" s="12"/>
      <c r="AB775" s="12"/>
      <c r="AC775" s="12"/>
      <c r="AD775" s="12"/>
      <c r="AE775"/>
      <c r="AF775"/>
      <c r="AG775"/>
      <c r="AH775"/>
      <c r="AI775"/>
      <c r="AJ775"/>
      <c r="AK775"/>
      <c r="AL775"/>
      <c r="AM775"/>
      <c r="AN775"/>
      <c r="AO775"/>
      <c r="AP775"/>
      <c r="AQ775"/>
      <c r="AR775"/>
      <c r="AS775"/>
      <c r="AT775"/>
      <c r="AU775"/>
      <c r="AV775"/>
      <c r="AW775"/>
      <c r="AX775"/>
      <c r="AY775"/>
      <c r="AZ775"/>
      <c r="BA775"/>
      <c r="BB775"/>
      <c r="BC775"/>
    </row>
    <row r="776" spans="1:55" s="8" customFormat="1">
      <c r="A776"/>
      <c r="B776"/>
      <c r="C776"/>
      <c r="D776"/>
      <c r="E776"/>
      <c r="F776"/>
      <c r="G776"/>
      <c r="H776"/>
      <c r="I776"/>
      <c r="J776"/>
      <c r="K776"/>
      <c r="L776"/>
      <c r="M776"/>
      <c r="N776"/>
      <c r="O776"/>
      <c r="P776"/>
      <c r="R776" s="47"/>
      <c r="S776"/>
      <c r="T776"/>
      <c r="U776"/>
      <c r="V776"/>
      <c r="W776"/>
      <c r="X776"/>
      <c r="Y776"/>
      <c r="Z776"/>
      <c r="AA776" s="12"/>
      <c r="AB776" s="12"/>
      <c r="AC776" s="12"/>
      <c r="AD776" s="12"/>
      <c r="AE776"/>
      <c r="AF776"/>
      <c r="AG776"/>
      <c r="AH776"/>
      <c r="AI776"/>
      <c r="AJ776"/>
      <c r="AK776"/>
      <c r="AL776"/>
      <c r="AM776"/>
      <c r="AN776"/>
      <c r="AO776"/>
      <c r="AP776"/>
      <c r="AQ776"/>
      <c r="AR776"/>
      <c r="AS776"/>
      <c r="AT776"/>
      <c r="AU776"/>
      <c r="AV776"/>
      <c r="AW776"/>
      <c r="AX776"/>
      <c r="AY776"/>
      <c r="AZ776"/>
      <c r="BA776"/>
      <c r="BB776"/>
      <c r="BC776"/>
    </row>
    <row r="777" spans="1:55" s="8" customFormat="1">
      <c r="A777"/>
      <c r="B777"/>
      <c r="C777"/>
      <c r="D777"/>
      <c r="E777"/>
      <c r="F777"/>
      <c r="G777"/>
      <c r="H777"/>
      <c r="I777"/>
      <c r="J777"/>
      <c r="K777"/>
      <c r="L777"/>
      <c r="M777"/>
      <c r="N777"/>
      <c r="O777"/>
      <c r="P777"/>
      <c r="R777" s="47"/>
      <c r="S777"/>
      <c r="T777"/>
      <c r="U777"/>
      <c r="V777"/>
      <c r="W777"/>
      <c r="X777"/>
      <c r="Y777"/>
      <c r="Z777"/>
      <c r="AA777" s="12"/>
      <c r="AB777" s="12"/>
      <c r="AC777" s="12"/>
      <c r="AD777" s="12"/>
      <c r="AE777"/>
      <c r="AF777"/>
      <c r="AG777"/>
      <c r="AH777"/>
      <c r="AI777"/>
      <c r="AJ777"/>
      <c r="AK777"/>
      <c r="AL777"/>
      <c r="AM777"/>
      <c r="AN777"/>
      <c r="AO777"/>
      <c r="AP777"/>
      <c r="AQ777"/>
      <c r="AR777"/>
      <c r="AS777"/>
      <c r="AT777"/>
      <c r="AU777"/>
      <c r="AV777"/>
      <c r="AW777"/>
      <c r="AX777"/>
      <c r="AY777"/>
      <c r="AZ777"/>
      <c r="BA777"/>
      <c r="BB777"/>
      <c r="BC777"/>
    </row>
    <row r="778" spans="1:55" s="8" customFormat="1">
      <c r="A778"/>
      <c r="B778"/>
      <c r="C778"/>
      <c r="D778"/>
      <c r="E778"/>
      <c r="F778"/>
      <c r="G778"/>
      <c r="H778"/>
      <c r="I778"/>
      <c r="J778"/>
      <c r="K778"/>
      <c r="L778"/>
      <c r="M778"/>
      <c r="N778"/>
      <c r="O778"/>
      <c r="P778"/>
      <c r="R778" s="47"/>
      <c r="S778"/>
      <c r="T778"/>
      <c r="U778"/>
      <c r="V778"/>
      <c r="W778"/>
      <c r="X778"/>
      <c r="Y778"/>
      <c r="Z778"/>
      <c r="AA778" s="12"/>
      <c r="AB778" s="12"/>
      <c r="AC778" s="12"/>
      <c r="AD778" s="12"/>
      <c r="AE778"/>
      <c r="AF778"/>
      <c r="AG778"/>
      <c r="AH778"/>
      <c r="AI778"/>
      <c r="AJ778"/>
      <c r="AK778"/>
      <c r="AL778"/>
      <c r="AM778"/>
      <c r="AN778"/>
      <c r="AO778"/>
      <c r="AP778"/>
      <c r="AQ778"/>
      <c r="AR778"/>
      <c r="AS778"/>
      <c r="AT778"/>
      <c r="AU778"/>
      <c r="AV778"/>
      <c r="AW778"/>
      <c r="AX778"/>
      <c r="AY778"/>
      <c r="AZ778"/>
      <c r="BA778"/>
      <c r="BB778"/>
      <c r="BC778"/>
    </row>
    <row r="779" spans="1:55" s="8" customFormat="1">
      <c r="A779"/>
      <c r="B779"/>
      <c r="C779"/>
      <c r="D779"/>
      <c r="E779"/>
      <c r="F779"/>
      <c r="G779"/>
      <c r="H779"/>
      <c r="I779"/>
      <c r="J779"/>
      <c r="K779"/>
      <c r="L779"/>
      <c r="M779"/>
      <c r="N779"/>
      <c r="O779"/>
      <c r="P779"/>
      <c r="R779" s="47"/>
      <c r="S779"/>
      <c r="T779"/>
      <c r="U779"/>
      <c r="V779"/>
      <c r="W779"/>
      <c r="X779"/>
      <c r="Y779"/>
      <c r="Z779"/>
      <c r="AA779" s="12"/>
      <c r="AB779" s="12"/>
      <c r="AC779" s="12"/>
      <c r="AD779" s="12"/>
      <c r="AE779"/>
      <c r="AF779"/>
      <c r="AG779"/>
      <c r="AH779"/>
      <c r="AI779"/>
      <c r="AJ779"/>
      <c r="AK779"/>
      <c r="AL779"/>
      <c r="AM779"/>
      <c r="AN779"/>
      <c r="AO779"/>
      <c r="AP779"/>
      <c r="AQ779"/>
      <c r="AR779"/>
      <c r="AS779"/>
      <c r="AT779"/>
      <c r="AU779"/>
      <c r="AV779"/>
      <c r="AW779"/>
      <c r="AX779"/>
      <c r="AY779"/>
      <c r="AZ779"/>
      <c r="BA779"/>
      <c r="BB779"/>
      <c r="BC779"/>
    </row>
    <row r="780" spans="1:55" s="8" customFormat="1">
      <c r="A780"/>
      <c r="B780"/>
      <c r="C780"/>
      <c r="D780"/>
      <c r="E780"/>
      <c r="F780"/>
      <c r="G780"/>
      <c r="H780"/>
      <c r="I780"/>
      <c r="J780"/>
      <c r="K780"/>
      <c r="L780"/>
      <c r="M780"/>
      <c r="N780"/>
      <c r="O780"/>
      <c r="P780"/>
      <c r="R780" s="47"/>
      <c r="S780"/>
      <c r="T780"/>
      <c r="U780"/>
      <c r="V780"/>
      <c r="W780"/>
      <c r="X780"/>
      <c r="Y780"/>
      <c r="Z780"/>
      <c r="AA780" s="12"/>
      <c r="AB780" s="12"/>
      <c r="AC780" s="12"/>
      <c r="AD780" s="12"/>
      <c r="AE780"/>
      <c r="AF780"/>
      <c r="AG780"/>
      <c r="AH780"/>
      <c r="AI780"/>
      <c r="AJ780"/>
      <c r="AK780"/>
      <c r="AL780"/>
      <c r="AM780"/>
      <c r="AN780"/>
      <c r="AO780"/>
      <c r="AP780"/>
      <c r="AQ780"/>
      <c r="AR780"/>
      <c r="AS780"/>
      <c r="AT780"/>
      <c r="AU780"/>
      <c r="AV780"/>
      <c r="AW780"/>
      <c r="AX780"/>
      <c r="AY780"/>
      <c r="AZ780"/>
      <c r="BA780"/>
      <c r="BB780"/>
      <c r="BC780"/>
    </row>
    <row r="781" spans="1:55" s="8" customFormat="1">
      <c r="A781"/>
      <c r="B781"/>
      <c r="C781"/>
      <c r="D781"/>
      <c r="E781"/>
      <c r="F781"/>
      <c r="G781"/>
      <c r="H781"/>
      <c r="I781"/>
      <c r="J781"/>
      <c r="K781"/>
      <c r="L781"/>
      <c r="M781"/>
      <c r="N781"/>
      <c r="O781"/>
      <c r="P781"/>
      <c r="R781" s="47"/>
      <c r="S781"/>
      <c r="T781"/>
      <c r="U781"/>
      <c r="V781"/>
      <c r="W781"/>
      <c r="X781"/>
      <c r="Y781"/>
      <c r="Z781"/>
      <c r="AA781" s="12"/>
      <c r="AB781" s="12"/>
      <c r="AC781" s="12"/>
      <c r="AD781" s="12"/>
      <c r="AE781"/>
      <c r="AF781"/>
      <c r="AG781"/>
      <c r="AH781"/>
      <c r="AI781"/>
      <c r="AJ781"/>
      <c r="AK781"/>
      <c r="AL781"/>
      <c r="AM781"/>
      <c r="AN781"/>
      <c r="AO781"/>
      <c r="AP781"/>
      <c r="AQ781"/>
      <c r="AR781"/>
      <c r="AS781"/>
      <c r="AT781"/>
      <c r="AU781"/>
      <c r="AV781"/>
      <c r="AW781"/>
      <c r="AX781"/>
      <c r="AY781"/>
      <c r="AZ781"/>
      <c r="BA781"/>
      <c r="BB781"/>
      <c r="BC781"/>
    </row>
    <row r="782" spans="1:55" s="8" customFormat="1">
      <c r="A782"/>
      <c r="B782"/>
      <c r="C782"/>
      <c r="D782"/>
      <c r="E782"/>
      <c r="F782"/>
      <c r="G782"/>
      <c r="H782"/>
      <c r="I782"/>
      <c r="J782"/>
      <c r="K782"/>
      <c r="L782"/>
      <c r="M782"/>
      <c r="N782"/>
      <c r="O782"/>
      <c r="P782"/>
      <c r="R782" s="47"/>
      <c r="S782"/>
      <c r="T782"/>
      <c r="U782"/>
      <c r="V782"/>
      <c r="W782"/>
      <c r="X782"/>
      <c r="Y782"/>
      <c r="Z782"/>
      <c r="AA782" s="12"/>
      <c r="AB782" s="12"/>
      <c r="AC782" s="12"/>
      <c r="AD782" s="12"/>
      <c r="AE782"/>
      <c r="AF782"/>
      <c r="AG782"/>
      <c r="AH782"/>
      <c r="AI782"/>
      <c r="AJ782"/>
      <c r="AK782"/>
      <c r="AL782"/>
      <c r="AM782"/>
      <c r="AN782"/>
      <c r="AO782"/>
      <c r="AP782"/>
      <c r="AQ782"/>
      <c r="AR782"/>
      <c r="AS782"/>
      <c r="AT782"/>
      <c r="AU782"/>
      <c r="AV782"/>
      <c r="AW782"/>
      <c r="AX782"/>
      <c r="AY782"/>
      <c r="AZ782"/>
      <c r="BA782"/>
      <c r="BB782"/>
      <c r="BC782"/>
    </row>
    <row r="783" spans="1:55" s="8" customFormat="1">
      <c r="A783"/>
      <c r="B783"/>
      <c r="C783"/>
      <c r="D783"/>
      <c r="E783"/>
      <c r="F783"/>
      <c r="G783"/>
      <c r="H783"/>
      <c r="I783"/>
      <c r="J783"/>
      <c r="K783"/>
      <c r="L783"/>
      <c r="M783"/>
      <c r="N783"/>
      <c r="O783"/>
      <c r="P783"/>
      <c r="R783" s="47"/>
      <c r="S783"/>
      <c r="T783"/>
      <c r="U783"/>
      <c r="V783"/>
      <c r="W783"/>
      <c r="X783"/>
      <c r="Y783"/>
      <c r="Z783"/>
      <c r="AA783" s="12"/>
      <c r="AB783" s="12"/>
      <c r="AC783" s="12"/>
      <c r="AD783" s="12"/>
      <c r="AE783"/>
      <c r="AF783"/>
      <c r="AG783"/>
      <c r="AH783"/>
      <c r="AI783"/>
      <c r="AJ783"/>
      <c r="AK783"/>
      <c r="AL783"/>
      <c r="AM783"/>
      <c r="AN783"/>
      <c r="AO783"/>
      <c r="AP783"/>
      <c r="AQ783"/>
      <c r="AR783"/>
      <c r="AS783"/>
      <c r="AT783"/>
      <c r="AU783"/>
      <c r="AV783"/>
      <c r="AW783"/>
      <c r="AX783"/>
      <c r="AY783"/>
      <c r="AZ783"/>
      <c r="BA783"/>
      <c r="BB783"/>
      <c r="BC783"/>
    </row>
    <row r="784" spans="1:55" s="8" customFormat="1">
      <c r="A784"/>
      <c r="B784"/>
      <c r="C784"/>
      <c r="D784"/>
      <c r="E784"/>
      <c r="F784"/>
      <c r="G784"/>
      <c r="H784"/>
      <c r="I784"/>
      <c r="J784"/>
      <c r="K784"/>
      <c r="L784"/>
      <c r="M784"/>
      <c r="N784"/>
      <c r="O784"/>
      <c r="P784"/>
      <c r="R784" s="47"/>
      <c r="S784"/>
      <c r="T784"/>
      <c r="U784"/>
      <c r="V784"/>
      <c r="W784"/>
      <c r="X784"/>
      <c r="Y784"/>
      <c r="Z784"/>
      <c r="AA784" s="12"/>
      <c r="AB784" s="12"/>
      <c r="AC784" s="12"/>
      <c r="AD784" s="12"/>
      <c r="AE784"/>
      <c r="AF784"/>
      <c r="AG784"/>
      <c r="AH784"/>
      <c r="AI784"/>
      <c r="AJ784"/>
      <c r="AK784"/>
      <c r="AL784"/>
      <c r="AM784"/>
      <c r="AN784"/>
      <c r="AO784"/>
      <c r="AP784"/>
      <c r="AQ784"/>
      <c r="AR784"/>
      <c r="AS784"/>
      <c r="AT784"/>
      <c r="AU784"/>
      <c r="AV784"/>
      <c r="AW784"/>
      <c r="AX784"/>
      <c r="AY784"/>
      <c r="AZ784"/>
      <c r="BA784"/>
      <c r="BB784"/>
      <c r="BC784"/>
    </row>
    <row r="785" spans="1:55" s="8" customFormat="1">
      <c r="A785"/>
      <c r="B785"/>
      <c r="C785"/>
      <c r="D785"/>
      <c r="E785"/>
      <c r="F785"/>
      <c r="G785"/>
      <c r="H785"/>
      <c r="I785"/>
      <c r="J785"/>
      <c r="K785"/>
      <c r="L785"/>
      <c r="M785"/>
      <c r="N785"/>
      <c r="O785"/>
      <c r="P785"/>
      <c r="R785" s="47"/>
      <c r="S785"/>
      <c r="T785"/>
      <c r="U785"/>
      <c r="V785"/>
      <c r="W785"/>
      <c r="X785"/>
      <c r="Y785"/>
      <c r="Z785"/>
      <c r="AA785" s="12"/>
      <c r="AB785" s="12"/>
      <c r="AC785" s="12"/>
      <c r="AD785" s="12"/>
      <c r="AE785"/>
      <c r="AF785"/>
      <c r="AG785"/>
      <c r="AH785"/>
      <c r="AI785"/>
      <c r="AJ785"/>
      <c r="AK785"/>
      <c r="AL785"/>
      <c r="AM785"/>
      <c r="AN785"/>
      <c r="AO785"/>
      <c r="AP785"/>
      <c r="AQ785"/>
      <c r="AR785"/>
      <c r="AS785"/>
      <c r="AT785"/>
      <c r="AU785"/>
      <c r="AV785"/>
      <c r="AW785"/>
      <c r="AX785"/>
      <c r="AY785"/>
      <c r="AZ785"/>
      <c r="BA785"/>
      <c r="BB785"/>
      <c r="BC785"/>
    </row>
    <row r="786" spans="1:55" s="8" customFormat="1">
      <c r="A786"/>
      <c r="B786"/>
      <c r="C786"/>
      <c r="D786"/>
      <c r="E786"/>
      <c r="F786"/>
      <c r="G786"/>
      <c r="H786"/>
      <c r="I786"/>
      <c r="J786"/>
      <c r="K786"/>
      <c r="L786"/>
      <c r="M786"/>
      <c r="N786"/>
      <c r="O786"/>
      <c r="P786"/>
      <c r="R786" s="47"/>
      <c r="S786"/>
      <c r="T786"/>
      <c r="U786"/>
      <c r="V786"/>
      <c r="W786"/>
      <c r="X786"/>
      <c r="Y786"/>
      <c r="Z786"/>
      <c r="AA786" s="12"/>
      <c r="AB786" s="12"/>
      <c r="AC786" s="12"/>
      <c r="AD786" s="12"/>
      <c r="AE786"/>
      <c r="AF786"/>
      <c r="AG786"/>
      <c r="AH786"/>
      <c r="AI786"/>
      <c r="AJ786"/>
      <c r="AK786"/>
      <c r="AL786"/>
      <c r="AM786"/>
      <c r="AN786"/>
      <c r="AO786"/>
      <c r="AP786"/>
      <c r="AQ786"/>
      <c r="AR786"/>
      <c r="AS786"/>
      <c r="AT786"/>
      <c r="AU786"/>
      <c r="AV786"/>
      <c r="AW786"/>
      <c r="AX786"/>
      <c r="AY786"/>
      <c r="AZ786"/>
      <c r="BA786"/>
      <c r="BB786"/>
      <c r="BC786"/>
    </row>
    <row r="787" spans="1:55" s="8" customFormat="1">
      <c r="A787"/>
      <c r="B787"/>
      <c r="C787"/>
      <c r="D787"/>
      <c r="E787"/>
      <c r="F787"/>
      <c r="G787"/>
      <c r="H787"/>
      <c r="I787"/>
      <c r="J787"/>
      <c r="K787"/>
      <c r="L787"/>
      <c r="M787"/>
      <c r="N787"/>
      <c r="O787"/>
      <c r="P787"/>
      <c r="R787" s="47"/>
      <c r="S787"/>
      <c r="T787"/>
      <c r="U787"/>
      <c r="V787"/>
      <c r="W787"/>
      <c r="X787"/>
      <c r="Y787"/>
      <c r="Z787"/>
      <c r="AA787" s="12"/>
      <c r="AB787" s="12"/>
      <c r="AC787" s="12"/>
      <c r="AD787" s="12"/>
      <c r="AE787"/>
      <c r="AF787"/>
      <c r="AG787"/>
      <c r="AH787"/>
      <c r="AI787"/>
      <c r="AJ787"/>
      <c r="AK787"/>
      <c r="AL787"/>
      <c r="AM787"/>
      <c r="AN787"/>
      <c r="AO787"/>
      <c r="AP787"/>
      <c r="AQ787"/>
      <c r="AR787"/>
      <c r="AS787"/>
      <c r="AT787"/>
      <c r="AU787"/>
      <c r="AV787"/>
      <c r="AW787"/>
      <c r="AX787"/>
      <c r="AY787"/>
      <c r="AZ787"/>
      <c r="BA787"/>
      <c r="BB787"/>
      <c r="BC787"/>
    </row>
    <row r="788" spans="1:55" s="8" customFormat="1">
      <c r="A788"/>
      <c r="B788"/>
      <c r="C788"/>
      <c r="D788"/>
      <c r="E788"/>
      <c r="F788"/>
      <c r="G788"/>
      <c r="H788"/>
      <c r="I788"/>
      <c r="J788"/>
      <c r="K788"/>
      <c r="L788"/>
      <c r="M788"/>
      <c r="N788"/>
      <c r="O788"/>
      <c r="P788"/>
      <c r="R788" s="47"/>
      <c r="S788"/>
      <c r="T788"/>
      <c r="U788"/>
      <c r="V788"/>
      <c r="W788"/>
      <c r="X788"/>
      <c r="Y788"/>
      <c r="Z788"/>
      <c r="AA788" s="12"/>
      <c r="AB788" s="12"/>
      <c r="AC788" s="12"/>
      <c r="AD788" s="12"/>
      <c r="AE788"/>
      <c r="AF788"/>
      <c r="AG788"/>
      <c r="AH788"/>
      <c r="AI788"/>
      <c r="AJ788"/>
      <c r="AK788"/>
      <c r="AL788"/>
      <c r="AM788"/>
      <c r="AN788"/>
      <c r="AO788"/>
      <c r="AP788"/>
      <c r="AQ788"/>
      <c r="AR788"/>
      <c r="AS788"/>
      <c r="AT788"/>
      <c r="AU788"/>
      <c r="AV788"/>
      <c r="AW788"/>
      <c r="AX788"/>
      <c r="AY788"/>
      <c r="AZ788"/>
      <c r="BA788"/>
      <c r="BB788"/>
      <c r="BC788"/>
    </row>
    <row r="789" spans="1:55" s="8" customFormat="1">
      <c r="A789"/>
      <c r="B789"/>
      <c r="C789"/>
      <c r="D789"/>
      <c r="E789"/>
      <c r="F789"/>
      <c r="G789"/>
      <c r="H789"/>
      <c r="I789"/>
      <c r="J789"/>
      <c r="K789"/>
      <c r="L789"/>
      <c r="M789"/>
      <c r="N789"/>
      <c r="O789"/>
      <c r="P789"/>
      <c r="R789" s="47"/>
      <c r="S789"/>
      <c r="T789"/>
      <c r="U789"/>
      <c r="V789"/>
      <c r="W789"/>
      <c r="X789"/>
      <c r="Y789"/>
      <c r="Z789"/>
      <c r="AA789" s="12"/>
      <c r="AB789" s="12"/>
      <c r="AC789" s="12"/>
      <c r="AD789" s="12"/>
      <c r="AE789"/>
      <c r="AF789"/>
      <c r="AG789"/>
      <c r="AH789"/>
      <c r="AI789"/>
      <c r="AJ789"/>
      <c r="AK789"/>
      <c r="AL789"/>
      <c r="AM789"/>
      <c r="AN789"/>
      <c r="AO789"/>
      <c r="AP789"/>
      <c r="AQ789"/>
      <c r="AR789"/>
      <c r="AS789"/>
      <c r="AT789"/>
      <c r="AU789"/>
      <c r="AV789"/>
      <c r="AW789"/>
      <c r="AX789"/>
      <c r="AY789"/>
      <c r="AZ789"/>
      <c r="BA789"/>
      <c r="BB789"/>
      <c r="BC789"/>
    </row>
    <row r="790" spans="1:55" s="8" customFormat="1">
      <c r="A790"/>
      <c r="B790"/>
      <c r="C790"/>
      <c r="D790"/>
      <c r="E790"/>
      <c r="F790"/>
      <c r="G790"/>
      <c r="H790"/>
      <c r="I790"/>
      <c r="J790"/>
      <c r="K790"/>
      <c r="L790"/>
      <c r="M790"/>
      <c r="N790"/>
      <c r="O790"/>
      <c r="P790"/>
      <c r="R790" s="47"/>
      <c r="S790"/>
      <c r="T790"/>
      <c r="U790"/>
      <c r="V790"/>
      <c r="W790"/>
      <c r="X790"/>
      <c r="Y790"/>
      <c r="Z790"/>
      <c r="AA790" s="12"/>
      <c r="AB790" s="12"/>
      <c r="AC790" s="12"/>
      <c r="AD790" s="12"/>
      <c r="AE790"/>
      <c r="AF790"/>
      <c r="AG790"/>
      <c r="AH790"/>
      <c r="AI790"/>
      <c r="AJ790"/>
      <c r="AK790"/>
      <c r="AL790"/>
      <c r="AM790"/>
      <c r="AN790"/>
      <c r="AO790"/>
      <c r="AP790"/>
      <c r="AQ790"/>
      <c r="AR790"/>
      <c r="AS790"/>
      <c r="AT790"/>
      <c r="AU790"/>
      <c r="AV790"/>
      <c r="AW790"/>
      <c r="AX790"/>
      <c r="AY790"/>
      <c r="AZ790"/>
      <c r="BA790"/>
      <c r="BB790"/>
      <c r="BC790"/>
    </row>
    <row r="791" spans="1:55" s="8" customFormat="1">
      <c r="A791"/>
      <c r="B791"/>
      <c r="C791"/>
      <c r="D791"/>
      <c r="E791"/>
      <c r="F791"/>
      <c r="G791"/>
      <c r="H791"/>
      <c r="I791"/>
      <c r="J791"/>
      <c r="K791"/>
      <c r="L791"/>
      <c r="M791"/>
      <c r="N791"/>
      <c r="O791"/>
      <c r="P791"/>
      <c r="R791" s="47"/>
      <c r="S791"/>
      <c r="T791"/>
      <c r="U791"/>
      <c r="V791"/>
      <c r="W791"/>
      <c r="X791"/>
      <c r="Y791"/>
      <c r="Z791"/>
      <c r="AA791" s="12"/>
      <c r="AB791" s="12"/>
      <c r="AC791" s="12"/>
      <c r="AD791" s="12"/>
      <c r="AE791"/>
      <c r="AF791"/>
      <c r="AG791"/>
      <c r="AH791"/>
      <c r="AI791"/>
      <c r="AJ791"/>
      <c r="AK791"/>
      <c r="AL791"/>
      <c r="AM791"/>
      <c r="AN791"/>
      <c r="AO791"/>
      <c r="AP791"/>
      <c r="AQ791"/>
      <c r="AR791"/>
      <c r="AS791"/>
      <c r="AT791"/>
      <c r="AU791"/>
      <c r="AV791"/>
      <c r="AW791"/>
      <c r="AX791"/>
      <c r="AY791"/>
      <c r="AZ791"/>
      <c r="BA791"/>
      <c r="BB791"/>
      <c r="BC791"/>
    </row>
    <row r="792" spans="1:55" s="8" customFormat="1">
      <c r="A792"/>
      <c r="B792"/>
      <c r="C792"/>
      <c r="D792"/>
      <c r="E792"/>
      <c r="F792"/>
      <c r="G792"/>
      <c r="H792"/>
      <c r="I792"/>
      <c r="J792"/>
      <c r="K792"/>
      <c r="L792"/>
      <c r="M792"/>
      <c r="N792"/>
      <c r="O792"/>
      <c r="P792"/>
      <c r="R792" s="47"/>
      <c r="S792"/>
      <c r="T792"/>
      <c r="U792"/>
      <c r="V792"/>
      <c r="W792"/>
      <c r="X792"/>
      <c r="Y792"/>
      <c r="Z792"/>
      <c r="AA792" s="12"/>
      <c r="AB792" s="12"/>
      <c r="AC792" s="12"/>
      <c r="AD792" s="12"/>
      <c r="AE792"/>
      <c r="AF792"/>
      <c r="AG792"/>
      <c r="AH792"/>
      <c r="AI792"/>
      <c r="AJ792"/>
      <c r="AK792"/>
      <c r="AL792"/>
      <c r="AM792"/>
      <c r="AN792"/>
      <c r="AO792"/>
      <c r="AP792"/>
      <c r="AQ792"/>
      <c r="AR792"/>
      <c r="AS792"/>
      <c r="AT792"/>
      <c r="AU792"/>
      <c r="AV792"/>
      <c r="AW792"/>
      <c r="AX792"/>
      <c r="AY792"/>
      <c r="AZ792"/>
      <c r="BA792"/>
      <c r="BB792"/>
      <c r="BC792"/>
    </row>
    <row r="793" spans="1:55" s="8" customFormat="1">
      <c r="A793"/>
      <c r="B793"/>
      <c r="C793"/>
      <c r="D793"/>
      <c r="E793"/>
      <c r="F793"/>
      <c r="G793"/>
      <c r="H793"/>
      <c r="I793"/>
      <c r="J793"/>
      <c r="K793"/>
      <c r="L793"/>
      <c r="M793"/>
      <c r="N793"/>
      <c r="O793"/>
      <c r="P793"/>
      <c r="R793" s="47"/>
      <c r="S793"/>
      <c r="T793"/>
      <c r="U793"/>
      <c r="V793"/>
      <c r="W793"/>
      <c r="X793"/>
      <c r="Y793"/>
      <c r="Z793"/>
      <c r="AA793" s="12"/>
      <c r="AB793" s="12"/>
      <c r="AC793" s="12"/>
      <c r="AD793" s="12"/>
      <c r="AE793"/>
      <c r="AF793"/>
      <c r="AG793"/>
      <c r="AH793"/>
      <c r="AI793"/>
      <c r="AJ793"/>
      <c r="AK793"/>
      <c r="AL793"/>
      <c r="AM793"/>
      <c r="AN793"/>
      <c r="AO793"/>
      <c r="AP793"/>
      <c r="AQ793"/>
      <c r="AR793"/>
      <c r="AS793"/>
      <c r="AT793"/>
      <c r="AU793"/>
      <c r="AV793"/>
      <c r="AW793"/>
      <c r="AX793"/>
      <c r="AY793"/>
      <c r="AZ793"/>
      <c r="BA793"/>
      <c r="BB793"/>
      <c r="BC793"/>
    </row>
    <row r="794" spans="1:55" s="8" customFormat="1">
      <c r="A794"/>
      <c r="B794"/>
      <c r="C794"/>
      <c r="D794"/>
      <c r="E794"/>
      <c r="F794"/>
      <c r="G794"/>
      <c r="H794"/>
      <c r="I794"/>
      <c r="J794"/>
      <c r="K794"/>
      <c r="L794"/>
      <c r="M794"/>
      <c r="N794"/>
      <c r="O794"/>
      <c r="P794"/>
      <c r="R794" s="47"/>
      <c r="S794"/>
      <c r="T794"/>
      <c r="U794"/>
      <c r="V794"/>
      <c r="W794"/>
      <c r="X794"/>
      <c r="Y794"/>
      <c r="Z794"/>
      <c r="AA794" s="12"/>
      <c r="AB794" s="12"/>
      <c r="AC794" s="12"/>
      <c r="AD794" s="12"/>
      <c r="AE794"/>
      <c r="AF794"/>
      <c r="AG794"/>
      <c r="AH794"/>
      <c r="AI794"/>
      <c r="AJ794"/>
      <c r="AK794"/>
      <c r="AL794"/>
      <c r="AM794"/>
      <c r="AN794"/>
      <c r="AO794"/>
      <c r="AP794"/>
      <c r="AQ794"/>
      <c r="AR794"/>
      <c r="AS794"/>
      <c r="AT794"/>
      <c r="AU794"/>
      <c r="AV794"/>
      <c r="AW794"/>
      <c r="AX794"/>
      <c r="AY794"/>
      <c r="AZ794"/>
      <c r="BA794"/>
      <c r="BB794"/>
      <c r="BC794"/>
    </row>
    <row r="795" spans="1:55" s="8" customFormat="1">
      <c r="A795"/>
      <c r="B795"/>
      <c r="C795"/>
      <c r="D795"/>
      <c r="E795"/>
      <c r="F795"/>
      <c r="G795"/>
      <c r="H795"/>
      <c r="I795"/>
      <c r="J795"/>
      <c r="K795"/>
      <c r="L795"/>
      <c r="M795"/>
      <c r="N795"/>
      <c r="O795"/>
      <c r="P795"/>
      <c r="R795" s="47"/>
      <c r="S795"/>
      <c r="T795"/>
      <c r="U795"/>
      <c r="V795"/>
      <c r="W795"/>
      <c r="X795"/>
      <c r="Y795"/>
      <c r="Z795"/>
      <c r="AA795" s="12"/>
      <c r="AB795" s="12"/>
      <c r="AC795" s="12"/>
      <c r="AD795" s="12"/>
      <c r="AE795"/>
      <c r="AF795"/>
      <c r="AG795"/>
      <c r="AH795"/>
      <c r="AI795"/>
      <c r="AJ795"/>
      <c r="AK795"/>
      <c r="AL795"/>
      <c r="AM795"/>
      <c r="AN795"/>
      <c r="AO795"/>
      <c r="AP795"/>
      <c r="AQ795"/>
      <c r="AR795"/>
      <c r="AS795"/>
      <c r="AT795"/>
      <c r="AU795"/>
      <c r="AV795"/>
      <c r="AW795"/>
      <c r="AX795"/>
      <c r="AY795"/>
      <c r="AZ795"/>
      <c r="BA795"/>
      <c r="BB795"/>
      <c r="BC795"/>
    </row>
    <row r="796" spans="1:55" s="8" customFormat="1">
      <c r="A796"/>
      <c r="B796"/>
      <c r="C796"/>
      <c r="D796"/>
      <c r="E796"/>
      <c r="F796"/>
      <c r="G796"/>
      <c r="H796"/>
      <c r="I796"/>
      <c r="J796"/>
      <c r="K796"/>
      <c r="L796"/>
      <c r="M796"/>
      <c r="N796"/>
      <c r="O796"/>
      <c r="P796"/>
      <c r="R796" s="47"/>
      <c r="S796"/>
      <c r="T796"/>
      <c r="U796"/>
      <c r="V796"/>
      <c r="W796"/>
      <c r="X796"/>
      <c r="Y796"/>
      <c r="Z796"/>
      <c r="AA796" s="12"/>
      <c r="AB796" s="12"/>
      <c r="AC796" s="12"/>
      <c r="AD796" s="12"/>
      <c r="AE796"/>
      <c r="AF796"/>
      <c r="AG796"/>
      <c r="AH796"/>
      <c r="AI796"/>
      <c r="AJ796"/>
      <c r="AK796"/>
      <c r="AL796"/>
      <c r="AM796"/>
      <c r="AN796"/>
      <c r="AO796"/>
      <c r="AP796"/>
      <c r="AQ796"/>
      <c r="AR796"/>
      <c r="AS796"/>
      <c r="AT796"/>
      <c r="AU796"/>
      <c r="AV796"/>
      <c r="AW796"/>
      <c r="AX796"/>
      <c r="AY796"/>
      <c r="AZ796"/>
      <c r="BA796"/>
      <c r="BB796"/>
      <c r="BC796"/>
    </row>
    <row r="797" spans="1:55" s="8" customFormat="1">
      <c r="A797"/>
      <c r="B797"/>
      <c r="C797"/>
      <c r="D797"/>
      <c r="E797"/>
      <c r="F797"/>
      <c r="G797"/>
      <c r="H797"/>
      <c r="I797"/>
      <c r="J797"/>
      <c r="K797"/>
      <c r="L797"/>
      <c r="M797"/>
      <c r="N797"/>
      <c r="O797"/>
      <c r="P797"/>
      <c r="R797" s="47"/>
      <c r="S797"/>
      <c r="T797"/>
      <c r="U797"/>
      <c r="V797"/>
      <c r="W797"/>
      <c r="X797"/>
      <c r="Y797"/>
      <c r="Z797"/>
      <c r="AA797" s="12"/>
      <c r="AB797" s="12"/>
      <c r="AC797" s="12"/>
      <c r="AD797" s="12"/>
      <c r="AE797"/>
      <c r="AF797"/>
      <c r="AG797"/>
      <c r="AH797"/>
      <c r="AI797"/>
      <c r="AJ797"/>
      <c r="AK797"/>
      <c r="AL797"/>
      <c r="AM797"/>
      <c r="AN797"/>
      <c r="AO797"/>
      <c r="AP797"/>
      <c r="AQ797"/>
      <c r="AR797"/>
      <c r="AS797"/>
      <c r="AT797"/>
      <c r="AU797"/>
      <c r="AV797"/>
      <c r="AW797"/>
      <c r="AX797"/>
      <c r="AY797"/>
      <c r="AZ797"/>
      <c r="BA797"/>
      <c r="BB797"/>
      <c r="BC797"/>
    </row>
    <row r="798" spans="1:55" s="8" customFormat="1">
      <c r="A798"/>
      <c r="B798"/>
      <c r="C798"/>
      <c r="D798"/>
      <c r="E798"/>
      <c r="F798"/>
      <c r="G798"/>
      <c r="H798"/>
      <c r="I798"/>
      <c r="J798"/>
      <c r="K798"/>
      <c r="L798"/>
      <c r="M798"/>
      <c r="N798"/>
      <c r="O798"/>
      <c r="P798"/>
      <c r="R798" s="47"/>
      <c r="S798"/>
      <c r="T798"/>
      <c r="U798"/>
      <c r="V798"/>
      <c r="W798"/>
      <c r="X798"/>
      <c r="Y798"/>
      <c r="Z798"/>
      <c r="AA798" s="12"/>
      <c r="AB798" s="12"/>
      <c r="AC798" s="12"/>
      <c r="AD798" s="12"/>
      <c r="AE798"/>
      <c r="AF798"/>
      <c r="AG798"/>
      <c r="AH798"/>
      <c r="AI798"/>
      <c r="AJ798"/>
      <c r="AK798"/>
      <c r="AL798"/>
      <c r="AM798"/>
      <c r="AN798"/>
      <c r="AO798"/>
      <c r="AP798"/>
      <c r="AQ798"/>
      <c r="AR798"/>
      <c r="AS798"/>
      <c r="AT798"/>
      <c r="AU798"/>
      <c r="AV798"/>
      <c r="AW798"/>
      <c r="AX798"/>
      <c r="AY798"/>
      <c r="AZ798"/>
      <c r="BA798"/>
      <c r="BB798"/>
      <c r="BC798"/>
    </row>
    <row r="799" spans="1:55" s="8" customFormat="1">
      <c r="A799"/>
      <c r="B799"/>
      <c r="C799"/>
      <c r="D799"/>
      <c r="E799"/>
      <c r="F799"/>
      <c r="G799"/>
      <c r="H799"/>
      <c r="I799"/>
      <c r="J799"/>
      <c r="K799"/>
      <c r="L799"/>
      <c r="M799"/>
      <c r="N799"/>
      <c r="O799"/>
      <c r="P799"/>
      <c r="R799" s="47"/>
      <c r="S799"/>
      <c r="T799"/>
      <c r="U799"/>
      <c r="V799"/>
      <c r="W799"/>
      <c r="X799"/>
      <c r="Y799"/>
      <c r="Z799"/>
      <c r="AA799" s="12"/>
      <c r="AB799" s="12"/>
      <c r="AC799" s="12"/>
      <c r="AD799" s="12"/>
      <c r="AE799"/>
      <c r="AF799"/>
      <c r="AG799"/>
      <c r="AH799"/>
      <c r="AI799"/>
      <c r="AJ799"/>
      <c r="AK799"/>
      <c r="AL799"/>
      <c r="AM799"/>
      <c r="AN799"/>
      <c r="AO799"/>
      <c r="AP799"/>
      <c r="AQ799"/>
      <c r="AR799"/>
      <c r="AS799"/>
      <c r="AT799"/>
      <c r="AU799"/>
      <c r="AV799"/>
      <c r="AW799"/>
      <c r="AX799"/>
      <c r="AY799"/>
      <c r="AZ799"/>
      <c r="BA799"/>
      <c r="BB799"/>
      <c r="BC799"/>
    </row>
    <row r="800" spans="1:55" s="8" customFormat="1">
      <c r="A800"/>
      <c r="B800"/>
      <c r="C800"/>
      <c r="D800"/>
      <c r="E800"/>
      <c r="F800"/>
      <c r="G800"/>
      <c r="H800"/>
      <c r="I800"/>
      <c r="J800"/>
      <c r="K800"/>
      <c r="L800"/>
      <c r="M800"/>
      <c r="N800"/>
      <c r="O800"/>
      <c r="P800"/>
      <c r="R800" s="47"/>
      <c r="S800"/>
      <c r="T800"/>
      <c r="U800"/>
      <c r="V800"/>
      <c r="W800"/>
      <c r="X800"/>
      <c r="Y800"/>
      <c r="Z800"/>
      <c r="AA800" s="12"/>
      <c r="AB800" s="12"/>
      <c r="AC800" s="12"/>
      <c r="AD800" s="12"/>
      <c r="AE800"/>
      <c r="AF800"/>
      <c r="AG800"/>
      <c r="AH800"/>
      <c r="AI800"/>
      <c r="AJ800"/>
      <c r="AK800"/>
      <c r="AL800"/>
      <c r="AM800"/>
      <c r="AN800"/>
      <c r="AO800"/>
      <c r="AP800"/>
      <c r="AQ800"/>
      <c r="AR800"/>
      <c r="AS800"/>
      <c r="AT800"/>
      <c r="AU800"/>
      <c r="AV800"/>
      <c r="AW800"/>
      <c r="AX800"/>
      <c r="AY800"/>
      <c r="AZ800"/>
      <c r="BA800"/>
      <c r="BB800"/>
      <c r="BC800"/>
    </row>
    <row r="801" spans="1:55" s="8" customFormat="1">
      <c r="A801"/>
      <c r="B801"/>
      <c r="C801"/>
      <c r="D801"/>
      <c r="E801"/>
      <c r="F801"/>
      <c r="G801"/>
      <c r="H801"/>
      <c r="I801"/>
      <c r="J801"/>
      <c r="K801"/>
      <c r="L801"/>
      <c r="M801"/>
      <c r="N801"/>
      <c r="O801"/>
      <c r="P801"/>
      <c r="R801" s="47"/>
      <c r="S801"/>
      <c r="T801"/>
      <c r="U801"/>
      <c r="V801"/>
      <c r="W801"/>
      <c r="X801"/>
      <c r="Y801"/>
      <c r="Z801"/>
      <c r="AA801" s="12"/>
      <c r="AB801" s="12"/>
      <c r="AC801" s="12"/>
      <c r="AD801" s="12"/>
      <c r="AE801"/>
      <c r="AF801"/>
      <c r="AG801"/>
      <c r="AH801"/>
      <c r="AI801"/>
      <c r="AJ801"/>
      <c r="AK801"/>
      <c r="AL801"/>
      <c r="AM801"/>
      <c r="AN801"/>
      <c r="AO801"/>
      <c r="AP801"/>
      <c r="AQ801"/>
      <c r="AR801"/>
      <c r="AS801"/>
      <c r="AT801"/>
      <c r="AU801"/>
      <c r="AV801"/>
      <c r="AW801"/>
      <c r="AX801"/>
      <c r="AY801"/>
      <c r="AZ801"/>
      <c r="BA801"/>
      <c r="BB801"/>
      <c r="BC801"/>
    </row>
    <row r="802" spans="1:55" s="8" customFormat="1">
      <c r="A802"/>
      <c r="B802"/>
      <c r="C802"/>
      <c r="D802"/>
      <c r="E802"/>
      <c r="F802"/>
      <c r="G802"/>
      <c r="H802"/>
      <c r="I802"/>
      <c r="J802"/>
      <c r="K802"/>
      <c r="L802"/>
      <c r="M802"/>
      <c r="N802"/>
      <c r="O802"/>
      <c r="P802"/>
      <c r="R802" s="47"/>
      <c r="S802"/>
      <c r="T802"/>
      <c r="U802"/>
      <c r="V802"/>
      <c r="W802"/>
      <c r="X802"/>
      <c r="Y802"/>
      <c r="Z802"/>
      <c r="AA802" s="12"/>
      <c r="AB802" s="12"/>
      <c r="AC802" s="12"/>
      <c r="AD802" s="12"/>
      <c r="AE802"/>
      <c r="AF802"/>
      <c r="AG802"/>
      <c r="AH802"/>
      <c r="AI802"/>
      <c r="AJ802"/>
      <c r="AK802"/>
      <c r="AL802"/>
      <c r="AM802"/>
      <c r="AN802"/>
      <c r="AO802"/>
      <c r="AP802"/>
      <c r="AQ802"/>
      <c r="AR802"/>
      <c r="AS802"/>
      <c r="AT802"/>
      <c r="AU802"/>
      <c r="AV802"/>
      <c r="AW802"/>
      <c r="AX802"/>
      <c r="AY802"/>
      <c r="AZ802"/>
      <c r="BA802"/>
      <c r="BB802"/>
      <c r="BC802"/>
    </row>
    <row r="803" spans="1:55" s="8" customFormat="1">
      <c r="A803"/>
      <c r="B803"/>
      <c r="C803"/>
      <c r="D803"/>
      <c r="E803"/>
      <c r="F803"/>
      <c r="G803"/>
      <c r="H803"/>
      <c r="I803"/>
      <c r="J803"/>
      <c r="K803"/>
      <c r="L803"/>
      <c r="M803"/>
      <c r="N803"/>
      <c r="O803"/>
      <c r="P803"/>
      <c r="R803" s="47"/>
      <c r="S803"/>
      <c r="T803"/>
      <c r="U803"/>
      <c r="V803"/>
      <c r="W803"/>
      <c r="X803"/>
      <c r="Y803"/>
      <c r="Z803"/>
      <c r="AA803" s="12"/>
      <c r="AB803" s="12"/>
      <c r="AC803" s="12"/>
      <c r="AD803" s="12"/>
      <c r="AE803"/>
      <c r="AF803"/>
      <c r="AG803"/>
      <c r="AH803"/>
      <c r="AI803"/>
      <c r="AJ803"/>
      <c r="AK803"/>
      <c r="AL803"/>
      <c r="AM803"/>
      <c r="AN803"/>
      <c r="AO803"/>
      <c r="AP803"/>
      <c r="AQ803"/>
      <c r="AR803"/>
      <c r="AS803"/>
      <c r="AT803"/>
      <c r="AU803"/>
      <c r="AV803"/>
      <c r="AW803"/>
      <c r="AX803"/>
      <c r="AY803"/>
      <c r="AZ803"/>
      <c r="BA803"/>
      <c r="BB803"/>
      <c r="BC803"/>
    </row>
    <row r="804" spans="1:55" s="8" customFormat="1">
      <c r="A804"/>
      <c r="B804"/>
      <c r="C804"/>
      <c r="D804"/>
      <c r="E804"/>
      <c r="F804"/>
      <c r="G804"/>
      <c r="H804"/>
      <c r="I804"/>
      <c r="J804"/>
      <c r="K804"/>
      <c r="L804"/>
      <c r="M804"/>
      <c r="N804"/>
      <c r="O804"/>
      <c r="P804"/>
      <c r="R804" s="47"/>
      <c r="S804"/>
      <c r="T804"/>
      <c r="U804"/>
      <c r="V804"/>
      <c r="W804"/>
      <c r="X804"/>
      <c r="Y804"/>
      <c r="Z804"/>
      <c r="AA804" s="12"/>
      <c r="AB804" s="12"/>
      <c r="AC804" s="12"/>
      <c r="AD804" s="12"/>
      <c r="AE804"/>
      <c r="AF804"/>
      <c r="AG804"/>
      <c r="AH804"/>
      <c r="AI804"/>
      <c r="AJ804"/>
      <c r="AK804"/>
      <c r="AL804"/>
      <c r="AM804"/>
      <c r="AN804"/>
      <c r="AO804"/>
      <c r="AP804"/>
      <c r="AQ804"/>
      <c r="AR804"/>
      <c r="AS804"/>
      <c r="AT804"/>
      <c r="AU804"/>
      <c r="AV804"/>
      <c r="AW804"/>
      <c r="AX804"/>
      <c r="AY804"/>
      <c r="AZ804"/>
      <c r="BA804"/>
      <c r="BB804"/>
      <c r="BC804"/>
    </row>
    <row r="805" spans="1:55" s="8" customFormat="1">
      <c r="A805"/>
      <c r="B805"/>
      <c r="C805"/>
      <c r="D805"/>
      <c r="E805"/>
      <c r="F805"/>
      <c r="G805"/>
      <c r="H805"/>
      <c r="I805"/>
      <c r="J805"/>
      <c r="K805"/>
      <c r="L805"/>
      <c r="M805"/>
      <c r="N805"/>
      <c r="O805"/>
      <c r="P805"/>
      <c r="R805" s="47"/>
      <c r="S805"/>
      <c r="T805"/>
      <c r="U805"/>
      <c r="V805"/>
      <c r="W805"/>
      <c r="X805"/>
      <c r="Y805"/>
      <c r="Z805"/>
      <c r="AA805" s="12"/>
      <c r="AB805" s="12"/>
      <c r="AC805" s="12"/>
      <c r="AD805" s="12"/>
      <c r="AE805"/>
      <c r="AF805"/>
      <c r="AG805"/>
      <c r="AH805"/>
      <c r="AI805"/>
      <c r="AJ805"/>
      <c r="AK805"/>
      <c r="AL805"/>
      <c r="AM805"/>
      <c r="AN805"/>
      <c r="AO805"/>
      <c r="AP805"/>
      <c r="AQ805"/>
      <c r="AR805"/>
      <c r="AS805"/>
      <c r="AT805"/>
      <c r="AU805"/>
      <c r="AV805"/>
      <c r="AW805"/>
      <c r="AX805"/>
      <c r="AY805"/>
      <c r="AZ805"/>
      <c r="BA805"/>
      <c r="BB805"/>
      <c r="BC805"/>
    </row>
    <row r="806" spans="1:55" s="8" customFormat="1">
      <c r="A806"/>
      <c r="B806"/>
      <c r="C806"/>
      <c r="D806"/>
      <c r="E806"/>
      <c r="F806"/>
      <c r="G806"/>
      <c r="H806"/>
      <c r="I806"/>
      <c r="J806"/>
      <c r="K806"/>
      <c r="L806"/>
      <c r="M806"/>
      <c r="N806"/>
      <c r="O806"/>
      <c r="P806"/>
      <c r="R806" s="47"/>
      <c r="S806"/>
      <c r="T806"/>
      <c r="U806"/>
      <c r="V806"/>
      <c r="W806"/>
      <c r="X806"/>
      <c r="Y806"/>
      <c r="Z806"/>
      <c r="AA806" s="12"/>
      <c r="AB806" s="12"/>
      <c r="AC806" s="12"/>
      <c r="AD806" s="12"/>
      <c r="AE806"/>
      <c r="AF806"/>
      <c r="AG806"/>
      <c r="AH806"/>
      <c r="AI806"/>
      <c r="AJ806"/>
      <c r="AK806"/>
      <c r="AL806"/>
      <c r="AM806"/>
      <c r="AN806"/>
      <c r="AO806"/>
      <c r="AP806"/>
      <c r="AQ806"/>
      <c r="AR806"/>
      <c r="AS806"/>
      <c r="AT806"/>
      <c r="AU806"/>
      <c r="AV806"/>
      <c r="AW806"/>
      <c r="AX806"/>
      <c r="AY806"/>
      <c r="AZ806"/>
      <c r="BA806"/>
      <c r="BB806"/>
      <c r="BC806"/>
    </row>
    <row r="807" spans="1:55" s="8" customFormat="1">
      <c r="A807"/>
      <c r="B807"/>
      <c r="C807"/>
      <c r="D807"/>
      <c r="E807"/>
      <c r="F807"/>
      <c r="G807"/>
      <c r="H807"/>
      <c r="I807"/>
      <c r="J807"/>
      <c r="K807"/>
      <c r="L807"/>
      <c r="M807"/>
      <c r="N807"/>
      <c r="O807"/>
      <c r="P807"/>
      <c r="R807" s="47"/>
      <c r="S807"/>
      <c r="T807"/>
      <c r="U807"/>
      <c r="V807"/>
      <c r="W807"/>
      <c r="X807"/>
      <c r="Y807"/>
      <c r="Z807"/>
      <c r="AA807" s="12"/>
      <c r="AB807" s="12"/>
      <c r="AC807" s="12"/>
      <c r="AD807" s="12"/>
      <c r="AE807"/>
      <c r="AF807"/>
      <c r="AG807"/>
      <c r="AH807"/>
      <c r="AI807"/>
      <c r="AJ807"/>
      <c r="AK807"/>
      <c r="AL807"/>
      <c r="AM807"/>
      <c r="AN807"/>
      <c r="AO807"/>
      <c r="AP807"/>
      <c r="AQ807"/>
      <c r="AR807"/>
      <c r="AS807"/>
      <c r="AT807"/>
      <c r="AU807"/>
      <c r="AV807"/>
      <c r="AW807"/>
      <c r="AX807"/>
      <c r="AY807"/>
      <c r="AZ807"/>
      <c r="BA807"/>
      <c r="BB807"/>
      <c r="BC807"/>
    </row>
    <row r="808" spans="1:55" s="8" customFormat="1">
      <c r="A808"/>
      <c r="B808"/>
      <c r="C808"/>
      <c r="D808"/>
      <c r="E808"/>
      <c r="F808"/>
      <c r="G808"/>
      <c r="H808"/>
      <c r="I808"/>
      <c r="J808"/>
      <c r="K808"/>
      <c r="L808"/>
      <c r="M808"/>
      <c r="N808"/>
      <c r="O808"/>
      <c r="P808"/>
      <c r="R808" s="47"/>
      <c r="S808"/>
      <c r="T808"/>
      <c r="U808"/>
      <c r="V808"/>
      <c r="W808"/>
      <c r="X808"/>
      <c r="Y808"/>
      <c r="Z808"/>
      <c r="AA808" s="12"/>
      <c r="AB808" s="12"/>
      <c r="AC808" s="12"/>
      <c r="AD808" s="12"/>
      <c r="AE808"/>
      <c r="AF808"/>
      <c r="AG808"/>
      <c r="AH808"/>
      <c r="AI808"/>
      <c r="AJ808"/>
      <c r="AK808"/>
      <c r="AL808"/>
      <c r="AM808"/>
      <c r="AN808"/>
      <c r="AO808"/>
      <c r="AP808"/>
      <c r="AQ808"/>
      <c r="AR808"/>
      <c r="AS808"/>
      <c r="AT808"/>
      <c r="AU808"/>
      <c r="AV808"/>
      <c r="AW808"/>
      <c r="AX808"/>
      <c r="AY808"/>
      <c r="AZ808"/>
      <c r="BA808"/>
      <c r="BB808"/>
      <c r="BC808"/>
    </row>
    <row r="809" spans="1:55" s="8" customFormat="1">
      <c r="A809"/>
      <c r="B809"/>
      <c r="C809"/>
      <c r="D809"/>
      <c r="E809"/>
      <c r="F809"/>
      <c r="G809"/>
      <c r="H809"/>
      <c r="I809"/>
      <c r="J809"/>
      <c r="K809"/>
      <c r="L809"/>
      <c r="M809"/>
      <c r="N809"/>
      <c r="O809"/>
      <c r="P809"/>
      <c r="R809" s="47"/>
      <c r="S809"/>
      <c r="T809"/>
      <c r="U809"/>
      <c r="V809"/>
      <c r="W809"/>
      <c r="X809"/>
      <c r="Y809"/>
      <c r="Z809"/>
      <c r="AA809" s="12"/>
      <c r="AB809" s="12"/>
      <c r="AC809" s="12"/>
      <c r="AD809" s="12"/>
      <c r="AE809"/>
      <c r="AF809"/>
      <c r="AG809"/>
      <c r="AH809"/>
      <c r="AI809"/>
      <c r="AJ809"/>
      <c r="AK809"/>
      <c r="AL809"/>
      <c r="AM809"/>
      <c r="AN809"/>
      <c r="AO809"/>
      <c r="AP809"/>
      <c r="AQ809"/>
      <c r="AR809"/>
      <c r="AS809"/>
      <c r="AT809"/>
      <c r="AU809"/>
      <c r="AV809"/>
      <c r="AW809"/>
      <c r="AX809"/>
      <c r="AY809"/>
      <c r="AZ809"/>
      <c r="BA809"/>
      <c r="BB809"/>
      <c r="BC809"/>
    </row>
    <row r="810" spans="1:55" s="8" customFormat="1">
      <c r="A810"/>
      <c r="B810"/>
      <c r="C810"/>
      <c r="D810"/>
      <c r="E810"/>
      <c r="F810"/>
      <c r="G810"/>
      <c r="H810"/>
      <c r="I810"/>
      <c r="J810"/>
      <c r="K810"/>
      <c r="L810"/>
      <c r="M810"/>
      <c r="N810"/>
      <c r="O810"/>
      <c r="P810"/>
      <c r="R810" s="47"/>
      <c r="S810"/>
      <c r="T810"/>
      <c r="U810"/>
      <c r="V810"/>
      <c r="W810"/>
      <c r="X810"/>
      <c r="Y810"/>
      <c r="Z810"/>
      <c r="AA810" s="12"/>
      <c r="AB810" s="12"/>
      <c r="AC810" s="12"/>
      <c r="AD810" s="12"/>
      <c r="AE810"/>
      <c r="AF810"/>
      <c r="AG810"/>
      <c r="AH810"/>
      <c r="AI810"/>
      <c r="AJ810"/>
      <c r="AK810"/>
      <c r="AL810"/>
      <c r="AM810"/>
      <c r="AN810"/>
      <c r="AO810"/>
      <c r="AP810"/>
      <c r="AQ810"/>
      <c r="AR810"/>
      <c r="AS810"/>
      <c r="AT810"/>
      <c r="AU810"/>
      <c r="AV810"/>
      <c r="AW810"/>
      <c r="AX810"/>
      <c r="AY810"/>
      <c r="AZ810"/>
      <c r="BA810"/>
      <c r="BB810"/>
      <c r="BC810"/>
    </row>
    <row r="811" spans="1:55" s="8" customFormat="1">
      <c r="A811"/>
      <c r="B811"/>
      <c r="C811"/>
      <c r="D811"/>
      <c r="E811"/>
      <c r="F811"/>
      <c r="G811"/>
      <c r="H811"/>
      <c r="I811"/>
      <c r="J811"/>
      <c r="K811"/>
      <c r="L811"/>
      <c r="M811"/>
      <c r="N811"/>
      <c r="O811"/>
      <c r="P811"/>
      <c r="R811" s="47"/>
      <c r="S811"/>
      <c r="T811"/>
      <c r="U811"/>
      <c r="V811"/>
      <c r="W811"/>
      <c r="X811"/>
      <c r="Y811"/>
      <c r="Z811"/>
      <c r="AA811" s="12"/>
      <c r="AB811" s="12"/>
      <c r="AC811" s="12"/>
      <c r="AD811" s="12"/>
      <c r="AE811"/>
      <c r="AF811"/>
      <c r="AG811"/>
      <c r="AH811"/>
      <c r="AI811"/>
      <c r="AJ811"/>
      <c r="AK811"/>
      <c r="AL811"/>
      <c r="AM811"/>
      <c r="AN811"/>
      <c r="AO811"/>
      <c r="AP811"/>
      <c r="AQ811"/>
      <c r="AR811"/>
      <c r="AS811"/>
      <c r="AT811"/>
      <c r="AU811"/>
      <c r="AV811"/>
      <c r="AW811"/>
      <c r="AX811"/>
      <c r="AY811"/>
      <c r="AZ811"/>
      <c r="BA811"/>
      <c r="BB811"/>
      <c r="BC811"/>
    </row>
    <row r="812" spans="1:55" s="8" customFormat="1">
      <c r="A812"/>
      <c r="B812"/>
      <c r="C812"/>
      <c r="D812"/>
      <c r="E812"/>
      <c r="F812"/>
      <c r="G812"/>
      <c r="H812"/>
      <c r="I812"/>
      <c r="J812"/>
      <c r="K812"/>
      <c r="L812"/>
      <c r="M812"/>
      <c r="N812"/>
      <c r="O812"/>
      <c r="P812"/>
      <c r="R812" s="47"/>
      <c r="S812"/>
      <c r="T812"/>
      <c r="U812"/>
      <c r="V812"/>
      <c r="W812"/>
      <c r="X812"/>
      <c r="Y812"/>
      <c r="Z812"/>
      <c r="AA812" s="12"/>
      <c r="AB812" s="12"/>
      <c r="AC812" s="12"/>
      <c r="AD812" s="12"/>
      <c r="AE812"/>
      <c r="AF812"/>
      <c r="AG812"/>
      <c r="AH812"/>
      <c r="AI812"/>
      <c r="AJ812"/>
      <c r="AK812"/>
      <c r="AL812"/>
      <c r="AM812"/>
      <c r="AN812"/>
      <c r="AO812"/>
      <c r="AP812"/>
      <c r="AQ812"/>
      <c r="AR812"/>
      <c r="AS812"/>
      <c r="AT812"/>
      <c r="AU812"/>
      <c r="AV812"/>
      <c r="AW812"/>
      <c r="AX812"/>
      <c r="AY812"/>
      <c r="AZ812"/>
      <c r="BA812"/>
      <c r="BB812"/>
      <c r="BC812"/>
    </row>
    <row r="813" spans="1:55" s="8" customFormat="1">
      <c r="A813"/>
      <c r="B813"/>
      <c r="C813"/>
      <c r="D813"/>
      <c r="E813"/>
      <c r="F813"/>
      <c r="G813"/>
      <c r="H813"/>
      <c r="I813"/>
      <c r="J813"/>
      <c r="K813"/>
      <c r="L813"/>
      <c r="M813"/>
      <c r="N813"/>
      <c r="O813"/>
      <c r="P813"/>
      <c r="R813" s="47"/>
      <c r="S813"/>
      <c r="T813"/>
      <c r="U813"/>
      <c r="V813"/>
      <c r="W813"/>
      <c r="X813"/>
      <c r="Y813"/>
      <c r="Z813"/>
      <c r="AA813" s="12"/>
      <c r="AB813" s="12"/>
      <c r="AC813" s="12"/>
      <c r="AD813" s="12"/>
      <c r="AE813"/>
      <c r="AF813"/>
      <c r="AG813"/>
      <c r="AH813"/>
      <c r="AI813"/>
      <c r="AJ813"/>
      <c r="AK813"/>
      <c r="AL813"/>
      <c r="AM813"/>
      <c r="AN813"/>
      <c r="AO813"/>
      <c r="AP813"/>
      <c r="AQ813"/>
      <c r="AR813"/>
      <c r="AS813"/>
      <c r="AT813"/>
      <c r="AU813"/>
      <c r="AV813"/>
      <c r="AW813"/>
      <c r="AX813"/>
      <c r="AY813"/>
      <c r="AZ813"/>
      <c r="BA813"/>
      <c r="BB813"/>
      <c r="BC813"/>
    </row>
    <row r="814" spans="1:55" s="8" customFormat="1">
      <c r="A814"/>
      <c r="B814"/>
      <c r="C814"/>
      <c r="D814"/>
      <c r="E814"/>
      <c r="F814"/>
      <c r="G814"/>
      <c r="H814"/>
      <c r="I814"/>
      <c r="J814"/>
      <c r="K814"/>
      <c r="L814"/>
      <c r="M814"/>
      <c r="N814"/>
      <c r="O814"/>
      <c r="P814"/>
      <c r="R814" s="47"/>
      <c r="S814"/>
      <c r="T814"/>
      <c r="U814"/>
      <c r="V814"/>
      <c r="W814"/>
      <c r="X814"/>
      <c r="Y814"/>
      <c r="Z814"/>
      <c r="AA814" s="12"/>
      <c r="AB814" s="12"/>
      <c r="AC814" s="12"/>
      <c r="AD814" s="12"/>
      <c r="AE814"/>
      <c r="AF814"/>
      <c r="AG814"/>
      <c r="AH814"/>
      <c r="AI814"/>
      <c r="AJ814"/>
      <c r="AK814"/>
      <c r="AL814"/>
      <c r="AM814"/>
      <c r="AN814"/>
      <c r="AO814"/>
      <c r="AP814"/>
      <c r="AQ814"/>
      <c r="AR814"/>
      <c r="AS814"/>
      <c r="AT814"/>
      <c r="AU814"/>
      <c r="AV814"/>
      <c r="AW814"/>
      <c r="AX814"/>
      <c r="AY814"/>
      <c r="AZ814"/>
      <c r="BA814"/>
      <c r="BB814"/>
      <c r="BC814"/>
    </row>
    <row r="815" spans="1:55" s="8" customFormat="1">
      <c r="A815"/>
      <c r="B815"/>
      <c r="C815"/>
      <c r="D815"/>
      <c r="E815"/>
      <c r="F815"/>
      <c r="G815"/>
      <c r="H815"/>
      <c r="I815"/>
      <c r="J815"/>
      <c r="K815"/>
      <c r="L815"/>
      <c r="M815"/>
      <c r="N815"/>
      <c r="O815"/>
      <c r="P815"/>
      <c r="R815" s="47"/>
      <c r="S815"/>
      <c r="T815"/>
      <c r="U815"/>
      <c r="V815"/>
      <c r="W815"/>
      <c r="X815"/>
      <c r="Y815"/>
      <c r="Z815"/>
      <c r="AA815" s="12"/>
      <c r="AB815" s="12"/>
      <c r="AC815" s="12"/>
      <c r="AD815" s="12"/>
      <c r="AE815"/>
      <c r="AF815"/>
      <c r="AG815"/>
      <c r="AH815"/>
      <c r="AI815"/>
      <c r="AJ815"/>
      <c r="AK815"/>
      <c r="AL815"/>
      <c r="AM815"/>
      <c r="AN815"/>
      <c r="AO815"/>
      <c r="AP815"/>
      <c r="AQ815"/>
      <c r="AR815"/>
      <c r="AS815"/>
      <c r="AT815"/>
      <c r="AU815"/>
      <c r="AV815"/>
      <c r="AW815"/>
      <c r="AX815"/>
      <c r="AY815"/>
      <c r="AZ815"/>
      <c r="BA815"/>
      <c r="BB815"/>
      <c r="BC815"/>
    </row>
    <row r="816" spans="1:55" s="8" customFormat="1">
      <c r="A816"/>
      <c r="B816"/>
      <c r="C816"/>
      <c r="D816"/>
      <c r="E816"/>
      <c r="F816"/>
      <c r="G816"/>
      <c r="H816"/>
      <c r="I816"/>
      <c r="J816"/>
      <c r="K816"/>
      <c r="L816"/>
      <c r="M816"/>
      <c r="N816"/>
      <c r="O816"/>
      <c r="P816"/>
      <c r="R816" s="47"/>
      <c r="S816"/>
      <c r="T816"/>
      <c r="U816"/>
      <c r="V816"/>
      <c r="W816"/>
      <c r="X816"/>
      <c r="Y816"/>
      <c r="Z816"/>
      <c r="AA816" s="12"/>
      <c r="AB816" s="12"/>
      <c r="AC816" s="12"/>
      <c r="AD816" s="12"/>
      <c r="AE816"/>
      <c r="AF816"/>
      <c r="AG816"/>
      <c r="AH816"/>
      <c r="AI816"/>
      <c r="AJ816"/>
      <c r="AK816"/>
      <c r="AL816"/>
      <c r="AM816"/>
      <c r="AN816"/>
      <c r="AO816"/>
      <c r="AP816"/>
      <c r="AQ816"/>
      <c r="AR816"/>
      <c r="AS816"/>
      <c r="AT816"/>
      <c r="AU816"/>
      <c r="AV816"/>
      <c r="AW816"/>
      <c r="AX816"/>
      <c r="AY816"/>
      <c r="AZ816"/>
      <c r="BA816"/>
      <c r="BB816"/>
      <c r="BC816"/>
    </row>
    <row r="817" spans="1:55" s="8" customFormat="1">
      <c r="A817"/>
      <c r="B817"/>
      <c r="C817"/>
      <c r="D817"/>
      <c r="E817"/>
      <c r="F817"/>
      <c r="G817"/>
      <c r="H817"/>
      <c r="I817"/>
      <c r="J817"/>
      <c r="K817"/>
      <c r="L817"/>
      <c r="M817"/>
      <c r="N817"/>
      <c r="O817"/>
      <c r="P817"/>
      <c r="R817" s="47"/>
      <c r="S817"/>
      <c r="T817"/>
      <c r="U817"/>
      <c r="V817"/>
      <c r="W817"/>
      <c r="X817"/>
      <c r="Y817"/>
      <c r="Z817"/>
      <c r="AA817" s="12"/>
      <c r="AB817" s="12"/>
      <c r="AC817" s="12"/>
      <c r="AD817" s="12"/>
      <c r="AE817"/>
      <c r="AF817"/>
      <c r="AG817"/>
      <c r="AH817"/>
      <c r="AI817"/>
      <c r="AJ817"/>
      <c r="AK817"/>
      <c r="AL817"/>
      <c r="AM817"/>
      <c r="AN817"/>
      <c r="AO817"/>
      <c r="AP817"/>
      <c r="AQ817"/>
      <c r="AR817"/>
      <c r="AS817"/>
      <c r="AT817"/>
      <c r="AU817"/>
      <c r="AV817"/>
      <c r="AW817"/>
      <c r="AX817"/>
      <c r="AY817"/>
      <c r="AZ817"/>
      <c r="BA817"/>
      <c r="BB817"/>
      <c r="BC817"/>
    </row>
    <row r="818" spans="1:55" s="8" customFormat="1">
      <c r="A818"/>
      <c r="B818"/>
      <c r="C818"/>
      <c r="D818"/>
      <c r="E818"/>
      <c r="F818"/>
      <c r="G818"/>
      <c r="H818"/>
      <c r="I818"/>
      <c r="J818"/>
      <c r="K818"/>
      <c r="L818"/>
      <c r="M818"/>
      <c r="N818"/>
      <c r="O818"/>
      <c r="P818"/>
      <c r="R818" s="47"/>
      <c r="S818"/>
      <c r="T818"/>
      <c r="U818"/>
      <c r="V818"/>
      <c r="W818"/>
      <c r="X818"/>
      <c r="Y818"/>
      <c r="Z818"/>
      <c r="AA818" s="12"/>
      <c r="AB818" s="12"/>
      <c r="AC818" s="12"/>
      <c r="AD818" s="12"/>
      <c r="AE818"/>
      <c r="AF818"/>
      <c r="AG818"/>
      <c r="AH818"/>
      <c r="AI818"/>
      <c r="AJ818"/>
      <c r="AK818"/>
      <c r="AL818"/>
      <c r="AM818"/>
      <c r="AN818"/>
      <c r="AO818"/>
      <c r="AP818"/>
      <c r="AQ818"/>
      <c r="AR818"/>
      <c r="AS818"/>
      <c r="AT818"/>
      <c r="AU818"/>
      <c r="AV818"/>
      <c r="AW818"/>
      <c r="AX818"/>
      <c r="AY818"/>
      <c r="AZ818"/>
      <c r="BA818"/>
      <c r="BB818"/>
      <c r="BC818"/>
    </row>
    <row r="819" spans="1:55" s="8" customFormat="1">
      <c r="A819"/>
      <c r="B819"/>
      <c r="C819"/>
      <c r="D819"/>
      <c r="E819"/>
      <c r="F819"/>
      <c r="G819"/>
      <c r="H819"/>
      <c r="I819"/>
      <c r="J819"/>
      <c r="K819"/>
      <c r="L819"/>
      <c r="M819"/>
      <c r="N819"/>
      <c r="O819"/>
      <c r="P819"/>
      <c r="R819" s="47"/>
      <c r="S819"/>
      <c r="T819"/>
      <c r="U819"/>
      <c r="V819"/>
      <c r="W819"/>
      <c r="X819"/>
      <c r="Y819"/>
      <c r="Z819"/>
      <c r="AA819" s="12"/>
      <c r="AB819" s="12"/>
      <c r="AC819" s="12"/>
      <c r="AD819" s="12"/>
      <c r="AE819"/>
      <c r="AF819"/>
      <c r="AG819"/>
      <c r="AH819"/>
      <c r="AI819"/>
      <c r="AJ819"/>
      <c r="AK819"/>
      <c r="AL819"/>
      <c r="AM819"/>
      <c r="AN819"/>
      <c r="AO819"/>
      <c r="AP819"/>
      <c r="AQ819"/>
      <c r="AR819"/>
      <c r="AS819"/>
      <c r="AT819"/>
      <c r="AU819"/>
      <c r="AV819"/>
      <c r="AW819"/>
      <c r="AX819"/>
      <c r="AY819"/>
      <c r="AZ819"/>
      <c r="BA819"/>
      <c r="BB819"/>
      <c r="BC819"/>
    </row>
    <row r="820" spans="1:55" s="8" customFormat="1">
      <c r="A820"/>
      <c r="B820"/>
      <c r="C820"/>
      <c r="D820"/>
      <c r="E820"/>
      <c r="F820"/>
      <c r="G820"/>
      <c r="H820"/>
      <c r="I820"/>
      <c r="J820"/>
      <c r="K820"/>
      <c r="L820"/>
      <c r="M820"/>
      <c r="N820"/>
      <c r="O820"/>
      <c r="P820"/>
      <c r="R820" s="47"/>
      <c r="S820"/>
      <c r="T820"/>
      <c r="U820"/>
      <c r="V820"/>
      <c r="W820"/>
      <c r="X820"/>
      <c r="Y820"/>
      <c r="Z820"/>
      <c r="AA820" s="12"/>
      <c r="AB820" s="12"/>
      <c r="AC820" s="12"/>
      <c r="AD820" s="12"/>
      <c r="AE820"/>
      <c r="AF820"/>
      <c r="AG820"/>
      <c r="AH820"/>
      <c r="AI820"/>
      <c r="AJ820"/>
      <c r="AK820"/>
      <c r="AL820"/>
      <c r="AM820"/>
      <c r="AN820"/>
      <c r="AO820"/>
      <c r="AP820"/>
      <c r="AQ820"/>
      <c r="AR820"/>
      <c r="AS820"/>
      <c r="AT820"/>
      <c r="AU820"/>
      <c r="AV820"/>
      <c r="AW820"/>
      <c r="AX820"/>
      <c r="AY820"/>
      <c r="AZ820"/>
      <c r="BA820"/>
      <c r="BB820"/>
      <c r="BC820"/>
    </row>
    <row r="821" spans="1:55" s="8" customFormat="1">
      <c r="A821"/>
      <c r="B821"/>
      <c r="C821"/>
      <c r="D821"/>
      <c r="E821"/>
      <c r="F821"/>
      <c r="G821"/>
      <c r="H821"/>
      <c r="I821"/>
      <c r="J821"/>
      <c r="K821"/>
      <c r="L821"/>
      <c r="M821"/>
      <c r="N821"/>
      <c r="O821"/>
      <c r="P821"/>
      <c r="R821" s="47"/>
      <c r="S821"/>
      <c r="T821"/>
      <c r="U821"/>
      <c r="V821"/>
      <c r="W821"/>
      <c r="X821"/>
      <c r="Y821"/>
      <c r="Z821"/>
      <c r="AA821" s="12"/>
      <c r="AB821" s="12"/>
      <c r="AC821" s="12"/>
      <c r="AD821" s="12"/>
      <c r="AE821"/>
      <c r="AF821"/>
      <c r="AG821"/>
      <c r="AH821"/>
      <c r="AI821"/>
      <c r="AJ821"/>
      <c r="AK821"/>
      <c r="AL821"/>
      <c r="AM821"/>
      <c r="AN821"/>
      <c r="AO821"/>
      <c r="AP821"/>
      <c r="AQ821"/>
      <c r="AR821"/>
      <c r="AS821"/>
      <c r="AT821"/>
      <c r="AU821"/>
      <c r="AV821"/>
      <c r="AW821"/>
      <c r="AX821"/>
      <c r="AY821"/>
      <c r="AZ821"/>
      <c r="BA821"/>
      <c r="BB821"/>
      <c r="BC821"/>
    </row>
    <row r="822" spans="1:55" s="8" customFormat="1">
      <c r="A822"/>
      <c r="B822"/>
      <c r="C822"/>
      <c r="D822"/>
      <c r="E822"/>
      <c r="F822"/>
      <c r="G822"/>
      <c r="H822"/>
      <c r="I822"/>
      <c r="J822"/>
      <c r="K822"/>
      <c r="L822"/>
      <c r="M822"/>
      <c r="N822"/>
      <c r="O822"/>
      <c r="P822"/>
      <c r="R822" s="47"/>
      <c r="S822"/>
      <c r="T822"/>
      <c r="U822"/>
      <c r="V822"/>
      <c r="W822"/>
      <c r="X822"/>
      <c r="Y822"/>
      <c r="Z822"/>
      <c r="AA822" s="12"/>
      <c r="AB822" s="12"/>
      <c r="AC822" s="12"/>
      <c r="AD822" s="12"/>
      <c r="AE822"/>
      <c r="AF822"/>
      <c r="AG822"/>
      <c r="AH822"/>
      <c r="AI822"/>
      <c r="AJ822"/>
      <c r="AK822"/>
      <c r="AL822"/>
      <c r="AM822"/>
      <c r="AN822"/>
      <c r="AO822"/>
      <c r="AP822"/>
      <c r="AQ822"/>
      <c r="AR822"/>
      <c r="AS822"/>
      <c r="AT822"/>
      <c r="AU822"/>
      <c r="AV822"/>
      <c r="AW822"/>
      <c r="AX822"/>
      <c r="AY822"/>
      <c r="AZ822"/>
      <c r="BA822"/>
      <c r="BB822"/>
      <c r="BC822"/>
    </row>
    <row r="823" spans="1:55" s="8" customFormat="1">
      <c r="A823"/>
      <c r="B823"/>
      <c r="C823"/>
      <c r="D823"/>
      <c r="E823"/>
      <c r="F823"/>
      <c r="G823"/>
      <c r="H823"/>
      <c r="I823"/>
      <c r="J823"/>
      <c r="K823"/>
      <c r="L823"/>
      <c r="M823"/>
      <c r="N823"/>
      <c r="O823"/>
      <c r="P823"/>
      <c r="R823" s="47"/>
      <c r="S823"/>
      <c r="T823"/>
      <c r="U823"/>
      <c r="V823"/>
      <c r="W823"/>
      <c r="X823"/>
      <c r="Y823"/>
      <c r="Z823"/>
      <c r="AA823" s="12"/>
      <c r="AB823" s="12"/>
      <c r="AC823" s="12"/>
      <c r="AD823" s="12"/>
      <c r="AE823"/>
      <c r="AF823"/>
      <c r="AG823"/>
      <c r="AH823"/>
      <c r="AI823"/>
      <c r="AJ823"/>
      <c r="AK823"/>
      <c r="AL823"/>
      <c r="AM823"/>
      <c r="AN823"/>
      <c r="AO823"/>
      <c r="AP823"/>
      <c r="AQ823"/>
      <c r="AR823"/>
      <c r="AS823"/>
      <c r="AT823"/>
      <c r="AU823"/>
      <c r="AV823"/>
      <c r="AW823"/>
      <c r="AX823"/>
      <c r="AY823"/>
      <c r="AZ823"/>
      <c r="BA823"/>
      <c r="BB823"/>
      <c r="BC823"/>
    </row>
    <row r="824" spans="1:55" s="8" customFormat="1">
      <c r="A824"/>
      <c r="B824"/>
      <c r="C824"/>
      <c r="D824"/>
      <c r="E824"/>
      <c r="F824"/>
      <c r="G824"/>
      <c r="H824"/>
      <c r="I824"/>
      <c r="J824"/>
      <c r="K824"/>
      <c r="L824"/>
      <c r="M824"/>
      <c r="N824"/>
      <c r="O824"/>
      <c r="P824"/>
      <c r="R824" s="47"/>
      <c r="S824"/>
      <c r="T824"/>
      <c r="U824"/>
      <c r="V824"/>
      <c r="W824"/>
      <c r="X824"/>
      <c r="Y824"/>
      <c r="Z824"/>
      <c r="AA824" s="12"/>
      <c r="AB824" s="12"/>
      <c r="AC824" s="12"/>
      <c r="AD824" s="12"/>
      <c r="AE824"/>
      <c r="AF824"/>
      <c r="AG824"/>
      <c r="AH824"/>
      <c r="AI824"/>
      <c r="AJ824"/>
      <c r="AK824"/>
      <c r="AL824"/>
      <c r="AM824"/>
      <c r="AN824"/>
      <c r="AO824"/>
      <c r="AP824"/>
      <c r="AQ824"/>
      <c r="AR824"/>
      <c r="AS824"/>
      <c r="AT824"/>
      <c r="AU824"/>
      <c r="AV824"/>
      <c r="AW824"/>
      <c r="AX824"/>
      <c r="AY824"/>
      <c r="AZ824"/>
      <c r="BA824"/>
      <c r="BB824"/>
      <c r="BC824"/>
    </row>
    <row r="825" spans="1:55" s="8" customFormat="1">
      <c r="A825"/>
      <c r="B825"/>
      <c r="C825"/>
      <c r="D825"/>
      <c r="E825"/>
      <c r="F825"/>
      <c r="G825"/>
      <c r="H825"/>
      <c r="I825"/>
      <c r="J825"/>
      <c r="K825"/>
      <c r="L825"/>
      <c r="M825"/>
      <c r="N825"/>
      <c r="O825"/>
      <c r="P825"/>
      <c r="R825" s="47"/>
      <c r="S825"/>
      <c r="T825"/>
      <c r="U825"/>
      <c r="V825"/>
      <c r="W825"/>
      <c r="X825"/>
      <c r="Y825"/>
      <c r="Z825"/>
      <c r="AA825" s="12"/>
      <c r="AB825" s="12"/>
      <c r="AC825" s="12"/>
      <c r="AD825" s="12"/>
      <c r="AE825"/>
      <c r="AF825"/>
      <c r="AG825"/>
      <c r="AH825"/>
      <c r="AI825"/>
      <c r="AJ825"/>
      <c r="AK825"/>
      <c r="AL825"/>
      <c r="AM825"/>
      <c r="AN825"/>
      <c r="AO825"/>
      <c r="AP825"/>
      <c r="AQ825"/>
      <c r="AR825"/>
      <c r="AS825"/>
      <c r="AT825"/>
      <c r="AU825"/>
      <c r="AV825"/>
      <c r="AW825"/>
      <c r="AX825"/>
      <c r="AY825"/>
      <c r="AZ825"/>
      <c r="BA825"/>
      <c r="BB825"/>
      <c r="BC825"/>
    </row>
    <row r="826" spans="1:55" s="8" customFormat="1">
      <c r="A826"/>
      <c r="B826"/>
      <c r="C826"/>
      <c r="D826"/>
      <c r="E826"/>
      <c r="F826"/>
      <c r="G826"/>
      <c r="H826"/>
      <c r="I826"/>
      <c r="J826"/>
      <c r="K826"/>
      <c r="L826"/>
      <c r="M826"/>
      <c r="N826"/>
      <c r="O826"/>
      <c r="P826"/>
      <c r="R826" s="47"/>
      <c r="S826"/>
      <c r="T826"/>
      <c r="U826"/>
      <c r="V826"/>
      <c r="W826"/>
      <c r="X826"/>
      <c r="Y826"/>
      <c r="Z826"/>
      <c r="AA826" s="12"/>
      <c r="AB826" s="12"/>
      <c r="AC826" s="12"/>
      <c r="AD826" s="12"/>
      <c r="AE826"/>
      <c r="AF826"/>
      <c r="AG826"/>
      <c r="AH826"/>
      <c r="AI826"/>
      <c r="AJ826"/>
      <c r="AK826"/>
      <c r="AL826"/>
      <c r="AM826"/>
      <c r="AN826"/>
      <c r="AO826"/>
      <c r="AP826"/>
      <c r="AQ826"/>
      <c r="AR826"/>
      <c r="AS826"/>
      <c r="AT826"/>
      <c r="AU826"/>
      <c r="AV826"/>
      <c r="AW826"/>
      <c r="AX826"/>
      <c r="AY826"/>
      <c r="AZ826"/>
      <c r="BA826"/>
      <c r="BB826"/>
      <c r="BC826"/>
    </row>
    <row r="827" spans="1:55" s="8" customFormat="1">
      <c r="A827"/>
      <c r="B827"/>
      <c r="C827"/>
      <c r="D827"/>
      <c r="E827"/>
      <c r="F827"/>
      <c r="G827"/>
      <c r="H827"/>
      <c r="I827"/>
      <c r="J827"/>
      <c r="K827"/>
      <c r="L827"/>
      <c r="M827"/>
      <c r="N827"/>
      <c r="O827"/>
      <c r="P827"/>
      <c r="R827" s="47"/>
      <c r="S827"/>
      <c r="T827"/>
      <c r="U827"/>
      <c r="V827"/>
      <c r="W827"/>
      <c r="X827"/>
      <c r="Y827"/>
      <c r="Z827"/>
      <c r="AA827" s="12"/>
      <c r="AB827" s="12"/>
      <c r="AC827" s="12"/>
      <c r="AD827" s="12"/>
      <c r="AE827"/>
      <c r="AF827"/>
      <c r="AG827"/>
      <c r="AH827"/>
      <c r="AI827"/>
      <c r="AJ827"/>
      <c r="AK827"/>
      <c r="AL827"/>
      <c r="AM827"/>
      <c r="AN827"/>
      <c r="AO827"/>
      <c r="AP827"/>
      <c r="AQ827"/>
      <c r="AR827"/>
      <c r="AS827"/>
      <c r="AT827"/>
      <c r="AU827"/>
      <c r="AV827"/>
      <c r="AW827"/>
      <c r="AX827"/>
      <c r="AY827"/>
      <c r="AZ827"/>
      <c r="BA827"/>
      <c r="BB827"/>
      <c r="BC827"/>
    </row>
    <row r="828" spans="1:55" s="8" customFormat="1">
      <c r="A828"/>
      <c r="B828"/>
      <c r="C828"/>
      <c r="D828"/>
      <c r="E828"/>
      <c r="F828"/>
      <c r="G828"/>
      <c r="H828"/>
      <c r="I828"/>
      <c r="J828"/>
      <c r="K828"/>
      <c r="L828"/>
      <c r="M828"/>
      <c r="N828"/>
      <c r="O828"/>
      <c r="P828"/>
      <c r="R828" s="47"/>
      <c r="S828"/>
      <c r="T828"/>
      <c r="U828"/>
      <c r="V828"/>
      <c r="W828"/>
      <c r="X828"/>
      <c r="Y828"/>
      <c r="Z828"/>
      <c r="AA828" s="12"/>
      <c r="AB828" s="12"/>
      <c r="AC828" s="12"/>
      <c r="AD828" s="12"/>
      <c r="AE828"/>
      <c r="AF828"/>
      <c r="AG828"/>
      <c r="AH828"/>
      <c r="AI828"/>
      <c r="AJ828"/>
      <c r="AK828"/>
      <c r="AL828"/>
      <c r="AM828"/>
      <c r="AN828"/>
      <c r="AO828"/>
      <c r="AP828"/>
      <c r="AQ828"/>
      <c r="AR828"/>
      <c r="AS828"/>
      <c r="AT828"/>
      <c r="AU828"/>
      <c r="AV828"/>
      <c r="AW828"/>
      <c r="AX828"/>
      <c r="AY828"/>
      <c r="AZ828"/>
      <c r="BA828"/>
      <c r="BB828"/>
      <c r="BC828"/>
    </row>
    <row r="829" spans="1:55" s="8" customFormat="1">
      <c r="A829"/>
      <c r="B829"/>
      <c r="C829"/>
      <c r="D829"/>
      <c r="E829"/>
      <c r="F829"/>
      <c r="G829"/>
      <c r="H829"/>
      <c r="I829"/>
      <c r="J829"/>
      <c r="K829"/>
      <c r="L829"/>
      <c r="M829"/>
      <c r="N829"/>
      <c r="O829"/>
      <c r="P829"/>
      <c r="R829" s="47"/>
      <c r="S829"/>
      <c r="T829"/>
      <c r="U829"/>
      <c r="V829"/>
      <c r="W829"/>
      <c r="X829"/>
      <c r="Y829"/>
      <c r="Z829"/>
      <c r="AA829" s="12"/>
      <c r="AB829" s="12"/>
      <c r="AC829" s="12"/>
      <c r="AD829" s="12"/>
      <c r="AE829"/>
      <c r="AF829"/>
      <c r="AG829"/>
      <c r="AH829"/>
      <c r="AI829"/>
      <c r="AJ829"/>
      <c r="AK829"/>
      <c r="AL829"/>
      <c r="AM829"/>
      <c r="AN829"/>
      <c r="AO829"/>
      <c r="AP829"/>
      <c r="AQ829"/>
      <c r="AR829"/>
      <c r="AS829"/>
      <c r="AT829"/>
      <c r="AU829"/>
      <c r="AV829"/>
      <c r="AW829"/>
      <c r="AX829"/>
      <c r="AY829"/>
      <c r="AZ829"/>
      <c r="BA829"/>
      <c r="BB829"/>
      <c r="BC829"/>
    </row>
    <row r="830" spans="1:55" s="8" customFormat="1">
      <c r="A830"/>
      <c r="B830"/>
      <c r="C830"/>
      <c r="D830"/>
      <c r="E830"/>
      <c r="F830"/>
      <c r="G830"/>
      <c r="H830"/>
      <c r="I830"/>
      <c r="J830"/>
      <c r="K830"/>
      <c r="L830"/>
      <c r="M830"/>
      <c r="N830"/>
      <c r="O830"/>
      <c r="P830"/>
      <c r="R830" s="47"/>
      <c r="S830"/>
      <c r="T830"/>
      <c r="U830"/>
      <c r="V830"/>
      <c r="W830"/>
      <c r="X830"/>
      <c r="Y830"/>
      <c r="Z830"/>
      <c r="AA830" s="12"/>
      <c r="AB830" s="12"/>
      <c r="AC830" s="12"/>
      <c r="AD830" s="12"/>
      <c r="AE830"/>
      <c r="AF830"/>
      <c r="AG830"/>
      <c r="AH830"/>
      <c r="AI830"/>
      <c r="AJ830"/>
      <c r="AK830"/>
      <c r="AL830"/>
      <c r="AM830"/>
      <c r="AN830"/>
      <c r="AO830"/>
      <c r="AP830"/>
      <c r="AQ830"/>
      <c r="AR830"/>
      <c r="AS830"/>
      <c r="AT830"/>
      <c r="AU830"/>
      <c r="AV830"/>
      <c r="AW830"/>
      <c r="AX830"/>
      <c r="AY830"/>
      <c r="AZ830"/>
      <c r="BA830"/>
      <c r="BB830"/>
      <c r="BC830"/>
    </row>
    <row r="831" spans="1:55" s="8" customFormat="1">
      <c r="A831"/>
      <c r="B831"/>
      <c r="C831"/>
      <c r="D831"/>
      <c r="E831"/>
      <c r="F831"/>
      <c r="G831"/>
      <c r="H831"/>
      <c r="I831"/>
      <c r="J831"/>
      <c r="K831"/>
      <c r="L831"/>
      <c r="M831"/>
      <c r="N831"/>
      <c r="O831"/>
      <c r="P831"/>
      <c r="R831" s="47"/>
      <c r="S831"/>
      <c r="T831"/>
      <c r="U831"/>
      <c r="V831"/>
      <c r="W831"/>
      <c r="X831"/>
      <c r="Y831"/>
      <c r="Z831"/>
      <c r="AA831" s="12"/>
      <c r="AB831" s="12"/>
      <c r="AC831" s="12"/>
      <c r="AD831" s="12"/>
      <c r="AE831"/>
      <c r="AF831"/>
      <c r="AG831"/>
      <c r="AH831"/>
      <c r="AI831"/>
      <c r="AJ831"/>
      <c r="AK831"/>
      <c r="AL831"/>
      <c r="AM831"/>
      <c r="AN831"/>
      <c r="AO831"/>
      <c r="AP831"/>
      <c r="AQ831"/>
      <c r="AR831"/>
      <c r="AS831"/>
      <c r="AT831"/>
      <c r="AU831"/>
      <c r="AV831"/>
      <c r="AW831"/>
      <c r="AX831"/>
      <c r="AY831"/>
      <c r="AZ831"/>
      <c r="BA831"/>
      <c r="BB831"/>
      <c r="BC831"/>
    </row>
    <row r="832" spans="1:55" s="8" customFormat="1">
      <c r="A832"/>
      <c r="B832"/>
      <c r="C832"/>
      <c r="D832"/>
      <c r="E832"/>
      <c r="F832"/>
      <c r="G832"/>
      <c r="H832"/>
      <c r="I832"/>
      <c r="J832"/>
      <c r="K832"/>
      <c r="L832"/>
      <c r="M832"/>
      <c r="N832"/>
      <c r="O832"/>
      <c r="P832"/>
      <c r="R832" s="47"/>
      <c r="S832"/>
      <c r="T832"/>
      <c r="U832"/>
      <c r="V832"/>
      <c r="W832"/>
      <c r="X832"/>
      <c r="Y832"/>
      <c r="Z832"/>
      <c r="AA832" s="12"/>
      <c r="AB832" s="12"/>
      <c r="AC832" s="12"/>
      <c r="AD832" s="12"/>
      <c r="AE832"/>
      <c r="AF832"/>
      <c r="AG832"/>
      <c r="AH832"/>
      <c r="AI832"/>
      <c r="AJ832"/>
      <c r="AK832"/>
      <c r="AL832"/>
      <c r="AM832"/>
      <c r="AN832"/>
      <c r="AO832"/>
      <c r="AP832"/>
      <c r="AQ832"/>
      <c r="AR832"/>
      <c r="AS832"/>
      <c r="AT832"/>
      <c r="AU832"/>
      <c r="AV832"/>
      <c r="AW832"/>
      <c r="AX832"/>
      <c r="AY832"/>
      <c r="AZ832"/>
      <c r="BA832"/>
      <c r="BB832"/>
      <c r="BC832"/>
    </row>
    <row r="833" spans="1:55" s="8" customFormat="1">
      <c r="A833"/>
      <c r="B833"/>
      <c r="C833"/>
      <c r="D833"/>
      <c r="E833"/>
      <c r="F833"/>
      <c r="G833"/>
      <c r="H833"/>
      <c r="I833"/>
      <c r="J833"/>
      <c r="K833"/>
      <c r="L833"/>
      <c r="M833"/>
      <c r="N833"/>
      <c r="O833"/>
      <c r="P833"/>
      <c r="R833" s="47"/>
      <c r="S833"/>
      <c r="T833"/>
      <c r="U833"/>
      <c r="V833"/>
      <c r="W833"/>
      <c r="X833"/>
      <c r="Y833"/>
      <c r="Z833"/>
      <c r="AA833" s="12"/>
      <c r="AB833" s="12"/>
      <c r="AC833" s="12"/>
      <c r="AD833" s="12"/>
      <c r="AE833"/>
      <c r="AF833"/>
      <c r="AG833"/>
      <c r="AH833"/>
      <c r="AI833"/>
      <c r="AJ833"/>
      <c r="AK833"/>
      <c r="AL833"/>
      <c r="AM833"/>
      <c r="AN833"/>
      <c r="AO833"/>
      <c r="AP833"/>
      <c r="AQ833"/>
      <c r="AR833"/>
      <c r="AS833"/>
      <c r="AT833"/>
      <c r="AU833"/>
      <c r="AV833"/>
      <c r="AW833"/>
      <c r="AX833"/>
      <c r="AY833"/>
      <c r="AZ833"/>
      <c r="BA833"/>
      <c r="BB833"/>
      <c r="BC833"/>
    </row>
    <row r="834" spans="1:55" s="8" customFormat="1">
      <c r="A834"/>
      <c r="B834"/>
      <c r="C834"/>
      <c r="D834"/>
      <c r="E834"/>
      <c r="F834"/>
      <c r="G834"/>
      <c r="H834"/>
      <c r="I834"/>
      <c r="J834"/>
      <c r="K834"/>
      <c r="L834"/>
      <c r="M834"/>
      <c r="N834"/>
      <c r="O834"/>
      <c r="P834"/>
      <c r="R834" s="47"/>
      <c r="S834"/>
      <c r="T834"/>
      <c r="U834"/>
      <c r="V834"/>
      <c r="W834"/>
      <c r="X834"/>
      <c r="Y834"/>
      <c r="Z834"/>
      <c r="AA834" s="12"/>
      <c r="AB834" s="12"/>
      <c r="AC834" s="12"/>
      <c r="AD834" s="12"/>
      <c r="AE834"/>
      <c r="AF834"/>
      <c r="AG834"/>
      <c r="AH834"/>
      <c r="AI834"/>
      <c r="AJ834"/>
      <c r="AK834"/>
      <c r="AL834"/>
      <c r="AM834"/>
      <c r="AN834"/>
      <c r="AO834"/>
      <c r="AP834"/>
      <c r="AQ834"/>
      <c r="AR834"/>
      <c r="AS834"/>
      <c r="AT834"/>
      <c r="AU834"/>
      <c r="AV834"/>
      <c r="AW834"/>
      <c r="AX834"/>
      <c r="AY834"/>
      <c r="AZ834"/>
      <c r="BA834"/>
      <c r="BB834"/>
      <c r="BC834"/>
    </row>
    <row r="835" spans="1:55" s="8" customFormat="1">
      <c r="A835"/>
      <c r="B835"/>
      <c r="C835"/>
      <c r="D835"/>
      <c r="E835"/>
      <c r="F835"/>
      <c r="G835"/>
      <c r="H835"/>
      <c r="I835"/>
      <c r="J835"/>
      <c r="K835"/>
      <c r="L835"/>
      <c r="M835"/>
      <c r="N835"/>
      <c r="O835"/>
      <c r="P835"/>
      <c r="R835" s="47"/>
      <c r="S835"/>
      <c r="T835"/>
      <c r="U835"/>
      <c r="V835"/>
      <c r="W835"/>
      <c r="X835"/>
      <c r="Y835"/>
      <c r="Z835"/>
      <c r="AA835" s="12"/>
      <c r="AB835" s="12"/>
      <c r="AC835" s="12"/>
      <c r="AD835" s="12"/>
      <c r="AE835"/>
      <c r="AF835"/>
      <c r="AG835"/>
      <c r="AH835"/>
      <c r="AI835"/>
      <c r="AJ835"/>
      <c r="AK835"/>
      <c r="AL835"/>
      <c r="AM835"/>
      <c r="AN835"/>
      <c r="AO835"/>
      <c r="AP835"/>
      <c r="AQ835"/>
      <c r="AR835"/>
      <c r="AS835"/>
      <c r="AT835"/>
      <c r="AU835"/>
      <c r="AV835"/>
      <c r="AW835"/>
      <c r="AX835"/>
      <c r="AY835"/>
      <c r="AZ835"/>
      <c r="BA835"/>
      <c r="BB835"/>
      <c r="BC835"/>
    </row>
    <row r="836" spans="1:55" s="8" customFormat="1">
      <c r="A836"/>
      <c r="B836"/>
      <c r="C836"/>
      <c r="D836"/>
      <c r="E836"/>
      <c r="F836"/>
      <c r="G836"/>
      <c r="H836"/>
      <c r="I836"/>
      <c r="J836"/>
      <c r="K836"/>
      <c r="L836"/>
      <c r="M836"/>
      <c r="N836"/>
      <c r="O836"/>
      <c r="P836"/>
      <c r="R836" s="47"/>
      <c r="S836"/>
      <c r="T836"/>
      <c r="U836"/>
      <c r="V836"/>
      <c r="W836"/>
      <c r="X836"/>
      <c r="Y836"/>
      <c r="Z836"/>
      <c r="AA836" s="12"/>
      <c r="AB836" s="12"/>
      <c r="AC836" s="12"/>
      <c r="AD836" s="12"/>
      <c r="AE836"/>
      <c r="AF836"/>
      <c r="AG836"/>
      <c r="AH836"/>
      <c r="AI836"/>
      <c r="AJ836"/>
      <c r="AK836"/>
      <c r="AL836"/>
      <c r="AM836"/>
      <c r="AN836"/>
      <c r="AO836"/>
      <c r="AP836"/>
      <c r="AQ836"/>
      <c r="AR836"/>
      <c r="AS836"/>
      <c r="AT836"/>
      <c r="AU836"/>
      <c r="AV836"/>
      <c r="AW836"/>
      <c r="AX836"/>
      <c r="AY836"/>
      <c r="AZ836"/>
      <c r="BA836"/>
      <c r="BB836"/>
      <c r="BC836"/>
    </row>
    <row r="837" spans="1:55" s="8" customFormat="1">
      <c r="A837"/>
      <c r="B837"/>
      <c r="C837"/>
      <c r="D837"/>
      <c r="E837"/>
      <c r="F837"/>
      <c r="G837"/>
      <c r="H837"/>
      <c r="I837"/>
      <c r="J837"/>
      <c r="K837"/>
      <c r="L837"/>
      <c r="M837"/>
      <c r="N837"/>
      <c r="O837"/>
      <c r="P837"/>
      <c r="R837" s="47"/>
      <c r="S837"/>
      <c r="T837"/>
      <c r="U837"/>
      <c r="V837"/>
      <c r="W837"/>
      <c r="X837"/>
      <c r="Y837"/>
      <c r="Z837"/>
      <c r="AA837" s="12"/>
      <c r="AB837" s="12"/>
      <c r="AC837" s="12"/>
      <c r="AD837" s="12"/>
      <c r="AE837"/>
      <c r="AF837"/>
      <c r="AG837"/>
      <c r="AH837"/>
      <c r="AI837"/>
      <c r="AJ837"/>
      <c r="AK837"/>
      <c r="AL837"/>
      <c r="AM837"/>
      <c r="AN837"/>
      <c r="AO837"/>
      <c r="AP837"/>
      <c r="AQ837"/>
      <c r="AR837"/>
      <c r="AS837"/>
      <c r="AT837"/>
      <c r="AU837"/>
      <c r="AV837"/>
      <c r="AW837"/>
      <c r="AX837"/>
      <c r="AY837"/>
      <c r="AZ837"/>
      <c r="BA837"/>
      <c r="BB837"/>
      <c r="BC837"/>
    </row>
    <row r="838" spans="1:55" s="8" customFormat="1">
      <c r="A838"/>
      <c r="B838"/>
      <c r="C838"/>
      <c r="D838"/>
      <c r="E838"/>
      <c r="F838"/>
      <c r="G838"/>
      <c r="H838"/>
      <c r="I838"/>
      <c r="J838"/>
      <c r="K838"/>
      <c r="L838"/>
      <c r="M838"/>
      <c r="N838"/>
      <c r="O838"/>
      <c r="P838"/>
      <c r="R838" s="47"/>
      <c r="S838"/>
      <c r="T838"/>
      <c r="U838"/>
      <c r="V838"/>
      <c r="W838"/>
      <c r="X838"/>
      <c r="Y838"/>
      <c r="Z838"/>
      <c r="AA838" s="12"/>
      <c r="AB838" s="12"/>
      <c r="AC838" s="12"/>
      <c r="AD838" s="12"/>
      <c r="AE838"/>
      <c r="AF838"/>
      <c r="AG838"/>
      <c r="AH838"/>
      <c r="AI838"/>
      <c r="AJ838"/>
      <c r="AK838"/>
      <c r="AL838"/>
      <c r="AM838"/>
      <c r="AN838"/>
      <c r="AO838"/>
      <c r="AP838"/>
      <c r="AQ838"/>
      <c r="AR838"/>
      <c r="AS838"/>
      <c r="AT838"/>
      <c r="AU838"/>
      <c r="AV838"/>
      <c r="AW838"/>
      <c r="AX838"/>
      <c r="AY838"/>
      <c r="AZ838"/>
      <c r="BA838"/>
      <c r="BB838"/>
      <c r="BC838"/>
    </row>
    <row r="839" spans="1:55" s="8" customFormat="1">
      <c r="A839"/>
      <c r="B839"/>
      <c r="C839"/>
      <c r="D839"/>
      <c r="E839"/>
      <c r="F839"/>
      <c r="G839"/>
      <c r="H839"/>
      <c r="I839"/>
      <c r="J839"/>
      <c r="K839"/>
      <c r="L839"/>
      <c r="M839"/>
      <c r="N839"/>
      <c r="O839"/>
      <c r="P839"/>
      <c r="R839" s="47"/>
      <c r="S839"/>
      <c r="T839"/>
      <c r="U839"/>
      <c r="V839"/>
      <c r="W839"/>
      <c r="X839"/>
      <c r="Y839"/>
      <c r="Z839"/>
      <c r="AA839" s="12"/>
      <c r="AB839" s="12"/>
      <c r="AC839" s="12"/>
      <c r="AD839" s="12"/>
      <c r="AE839"/>
      <c r="AF839"/>
      <c r="AG839"/>
      <c r="AH839"/>
      <c r="AI839"/>
      <c r="AJ839"/>
      <c r="AK839"/>
      <c r="AL839"/>
      <c r="AM839"/>
      <c r="AN839"/>
      <c r="AO839"/>
      <c r="AP839"/>
      <c r="AQ839"/>
      <c r="AR839"/>
      <c r="AS839"/>
      <c r="AT839"/>
      <c r="AU839"/>
      <c r="AV839"/>
      <c r="AW839"/>
      <c r="AX839"/>
      <c r="AY839"/>
      <c r="AZ839"/>
      <c r="BA839"/>
      <c r="BB839"/>
      <c r="BC839"/>
    </row>
    <row r="840" spans="1:55" s="8" customFormat="1">
      <c r="A840"/>
      <c r="B840"/>
      <c r="C840"/>
      <c r="D840"/>
      <c r="E840"/>
      <c r="F840"/>
      <c r="G840"/>
      <c r="H840"/>
      <c r="I840"/>
      <c r="J840"/>
      <c r="K840"/>
      <c r="L840"/>
      <c r="M840"/>
      <c r="N840"/>
      <c r="O840"/>
      <c r="P840"/>
      <c r="R840" s="47"/>
      <c r="S840"/>
      <c r="T840"/>
      <c r="U840"/>
      <c r="V840"/>
      <c r="W840"/>
      <c r="X840"/>
      <c r="Y840"/>
      <c r="Z840"/>
      <c r="AA840" s="12"/>
      <c r="AB840" s="12"/>
      <c r="AC840" s="12"/>
      <c r="AD840" s="12"/>
      <c r="AE840"/>
      <c r="AF840"/>
      <c r="AG840"/>
      <c r="AH840"/>
      <c r="AI840"/>
      <c r="AJ840"/>
      <c r="AK840"/>
      <c r="AL840"/>
      <c r="AM840"/>
      <c r="AN840"/>
      <c r="AO840"/>
      <c r="AP840"/>
      <c r="AQ840"/>
      <c r="AR840"/>
      <c r="AS840"/>
      <c r="AT840"/>
      <c r="AU840"/>
      <c r="AV840"/>
      <c r="AW840"/>
      <c r="AX840"/>
      <c r="AY840"/>
      <c r="AZ840"/>
      <c r="BA840"/>
      <c r="BB840"/>
      <c r="BC840"/>
    </row>
    <row r="841" spans="1:55" s="8" customFormat="1">
      <c r="A841"/>
      <c r="B841"/>
      <c r="C841"/>
      <c r="D841"/>
      <c r="E841"/>
      <c r="F841"/>
      <c r="G841"/>
      <c r="H841"/>
      <c r="I841"/>
      <c r="J841"/>
      <c r="K841"/>
      <c r="L841"/>
      <c r="M841"/>
      <c r="N841"/>
      <c r="O841"/>
      <c r="P841"/>
      <c r="R841" s="47"/>
      <c r="S841"/>
      <c r="T841"/>
      <c r="U841"/>
      <c r="V841"/>
      <c r="W841"/>
      <c r="X841"/>
      <c r="Y841"/>
      <c r="Z841"/>
      <c r="AA841" s="12"/>
      <c r="AB841" s="12"/>
      <c r="AC841" s="12"/>
      <c r="AD841" s="12"/>
      <c r="AE841"/>
      <c r="AF841"/>
      <c r="AG841"/>
      <c r="AH841"/>
      <c r="AI841"/>
      <c r="AJ841"/>
      <c r="AK841"/>
      <c r="AL841"/>
      <c r="AM841"/>
      <c r="AN841"/>
      <c r="AO841"/>
      <c r="AP841"/>
      <c r="AQ841"/>
      <c r="AR841"/>
      <c r="AS841"/>
      <c r="AT841"/>
      <c r="AU841"/>
      <c r="AV841"/>
      <c r="AW841"/>
      <c r="AX841"/>
      <c r="AY841"/>
      <c r="AZ841"/>
      <c r="BA841"/>
      <c r="BB841"/>
      <c r="BC841"/>
    </row>
    <row r="842" spans="1:55" s="8" customFormat="1">
      <c r="A842"/>
      <c r="B842"/>
      <c r="C842"/>
      <c r="D842"/>
      <c r="E842"/>
      <c r="F842"/>
      <c r="G842"/>
      <c r="H842"/>
      <c r="I842"/>
      <c r="J842"/>
      <c r="K842"/>
      <c r="L842"/>
      <c r="M842"/>
      <c r="N842"/>
      <c r="O842"/>
      <c r="P842"/>
      <c r="R842" s="47"/>
      <c r="S842"/>
      <c r="T842"/>
      <c r="U842"/>
      <c r="V842"/>
      <c r="W842"/>
      <c r="X842"/>
      <c r="Y842"/>
      <c r="Z842"/>
      <c r="AA842" s="12"/>
      <c r="AB842" s="12"/>
      <c r="AC842" s="12"/>
      <c r="AD842" s="12"/>
      <c r="AE842"/>
      <c r="AF842"/>
      <c r="AG842"/>
      <c r="AH842"/>
      <c r="AI842"/>
      <c r="AJ842"/>
      <c r="AK842"/>
      <c r="AL842"/>
      <c r="AM842"/>
      <c r="AN842"/>
      <c r="AO842"/>
      <c r="AP842"/>
      <c r="AQ842"/>
      <c r="AR842"/>
      <c r="AS842"/>
      <c r="AT842"/>
      <c r="AU842"/>
      <c r="AV842"/>
      <c r="AW842"/>
      <c r="AX842"/>
      <c r="AY842"/>
      <c r="AZ842"/>
      <c r="BA842"/>
      <c r="BB842"/>
      <c r="BC842"/>
    </row>
    <row r="843" spans="1:55" s="8" customFormat="1">
      <c r="A843"/>
      <c r="B843"/>
      <c r="C843"/>
      <c r="D843"/>
      <c r="E843"/>
      <c r="F843"/>
      <c r="G843"/>
      <c r="H843"/>
      <c r="I843"/>
      <c r="J843"/>
      <c r="K843"/>
      <c r="L843"/>
      <c r="M843"/>
      <c r="N843"/>
      <c r="O843"/>
      <c r="P843"/>
      <c r="R843" s="47"/>
      <c r="S843"/>
      <c r="T843"/>
      <c r="U843"/>
      <c r="V843"/>
      <c r="W843"/>
      <c r="X843"/>
      <c r="Y843"/>
      <c r="Z843"/>
      <c r="AA843" s="12"/>
      <c r="AB843" s="12"/>
      <c r="AC843" s="12"/>
      <c r="AD843" s="12"/>
      <c r="AE843"/>
      <c r="AF843"/>
      <c r="AG843"/>
      <c r="AH843"/>
      <c r="AI843"/>
      <c r="AJ843"/>
      <c r="AK843"/>
      <c r="AL843"/>
      <c r="AM843"/>
      <c r="AN843"/>
      <c r="AO843"/>
      <c r="AP843"/>
      <c r="AQ843"/>
      <c r="AR843"/>
      <c r="AS843"/>
      <c r="AT843"/>
      <c r="AU843"/>
      <c r="AV843"/>
      <c r="AW843"/>
      <c r="AX843"/>
      <c r="AY843"/>
      <c r="AZ843"/>
      <c r="BA843"/>
      <c r="BB843"/>
      <c r="BC843"/>
    </row>
    <row r="844" spans="1:55" s="8" customFormat="1">
      <c r="A844"/>
      <c r="B844"/>
      <c r="C844"/>
      <c r="D844"/>
      <c r="E844"/>
      <c r="F844"/>
      <c r="G844"/>
      <c r="H844"/>
      <c r="I844"/>
      <c r="J844"/>
      <c r="K844"/>
      <c r="L844"/>
      <c r="M844"/>
      <c r="N844"/>
      <c r="O844"/>
      <c r="P844"/>
      <c r="R844" s="47"/>
      <c r="S844"/>
      <c r="T844"/>
      <c r="U844"/>
      <c r="V844"/>
      <c r="W844"/>
      <c r="X844"/>
      <c r="Y844"/>
      <c r="Z844"/>
      <c r="AA844" s="12"/>
      <c r="AB844" s="12"/>
      <c r="AC844" s="12"/>
      <c r="AD844" s="12"/>
      <c r="AE844"/>
      <c r="AF844"/>
      <c r="AG844"/>
      <c r="AH844"/>
      <c r="AI844"/>
      <c r="AJ844"/>
      <c r="AK844"/>
      <c r="AL844"/>
      <c r="AM844"/>
      <c r="AN844"/>
      <c r="AO844"/>
      <c r="AP844"/>
      <c r="AQ844"/>
      <c r="AR844"/>
      <c r="AS844"/>
      <c r="AT844"/>
      <c r="AU844"/>
      <c r="AV844"/>
      <c r="AW844"/>
      <c r="AX844"/>
      <c r="AY844"/>
      <c r="AZ844"/>
      <c r="BA844"/>
      <c r="BB844"/>
      <c r="BC844"/>
    </row>
    <row r="845" spans="1:55" s="8" customFormat="1">
      <c r="A845"/>
      <c r="B845"/>
      <c r="C845"/>
      <c r="D845"/>
      <c r="E845"/>
      <c r="F845"/>
      <c r="G845"/>
      <c r="H845"/>
      <c r="I845"/>
      <c r="J845"/>
      <c r="K845"/>
      <c r="L845"/>
      <c r="M845"/>
      <c r="N845"/>
      <c r="O845"/>
      <c r="P845"/>
      <c r="R845" s="47"/>
      <c r="S845"/>
      <c r="T845"/>
      <c r="U845"/>
      <c r="V845"/>
      <c r="W845"/>
      <c r="X845"/>
      <c r="Y845"/>
      <c r="Z845"/>
      <c r="AA845" s="12"/>
      <c r="AB845" s="12"/>
      <c r="AC845" s="12"/>
      <c r="AD845" s="12"/>
      <c r="AE845"/>
      <c r="AF845"/>
      <c r="AG845"/>
      <c r="AH845"/>
      <c r="AI845"/>
      <c r="AJ845"/>
      <c r="AK845"/>
      <c r="AL845"/>
      <c r="AM845"/>
      <c r="AN845"/>
      <c r="AO845"/>
      <c r="AP845"/>
      <c r="AQ845"/>
      <c r="AR845"/>
      <c r="AS845"/>
      <c r="AT845"/>
      <c r="AU845"/>
      <c r="AV845"/>
      <c r="AW845"/>
      <c r="AX845"/>
      <c r="AY845"/>
      <c r="AZ845"/>
      <c r="BA845"/>
      <c r="BB845"/>
      <c r="BC845"/>
    </row>
    <row r="846" spans="1:55" s="8" customFormat="1">
      <c r="A846"/>
      <c r="B846"/>
      <c r="C846"/>
      <c r="D846"/>
      <c r="E846"/>
      <c r="F846"/>
      <c r="G846"/>
      <c r="H846"/>
      <c r="I846"/>
      <c r="J846"/>
      <c r="K846"/>
      <c r="L846"/>
      <c r="M846"/>
      <c r="N846"/>
      <c r="O846"/>
      <c r="P846"/>
      <c r="R846" s="47"/>
      <c r="S846"/>
      <c r="T846"/>
      <c r="U846"/>
      <c r="V846"/>
      <c r="W846"/>
      <c r="X846"/>
      <c r="Y846"/>
      <c r="Z846"/>
      <c r="AA846" s="12"/>
      <c r="AB846" s="12"/>
      <c r="AC846" s="12"/>
      <c r="AD846" s="12"/>
      <c r="AE846"/>
      <c r="AF846"/>
      <c r="AG846"/>
      <c r="AH846"/>
      <c r="AI846"/>
      <c r="AJ846"/>
      <c r="AK846"/>
      <c r="AL846"/>
      <c r="AM846"/>
      <c r="AN846"/>
      <c r="AO846"/>
      <c r="AP846"/>
      <c r="AQ846"/>
      <c r="AR846"/>
      <c r="AS846"/>
      <c r="AT846"/>
      <c r="AU846"/>
      <c r="AV846"/>
      <c r="AW846"/>
      <c r="AX846"/>
      <c r="AY846"/>
      <c r="AZ846"/>
      <c r="BA846"/>
      <c r="BB846"/>
      <c r="BC846"/>
    </row>
    <row r="847" spans="1:55" s="8" customFormat="1">
      <c r="A847"/>
      <c r="B847"/>
      <c r="C847"/>
      <c r="D847"/>
      <c r="E847"/>
      <c r="F847"/>
      <c r="G847"/>
      <c r="H847"/>
      <c r="I847"/>
      <c r="J847"/>
      <c r="K847"/>
      <c r="L847"/>
      <c r="M847"/>
      <c r="N847"/>
      <c r="O847"/>
      <c r="P847"/>
      <c r="R847" s="47"/>
      <c r="S847"/>
      <c r="T847"/>
      <c r="U847"/>
      <c r="V847"/>
      <c r="W847"/>
      <c r="X847"/>
      <c r="Y847"/>
      <c r="Z847"/>
      <c r="AA847" s="12"/>
      <c r="AB847" s="12"/>
      <c r="AC847" s="12"/>
      <c r="AD847" s="12"/>
      <c r="AE847"/>
      <c r="AF847"/>
      <c r="AG847"/>
      <c r="AH847"/>
      <c r="AI847"/>
      <c r="AJ847"/>
      <c r="AK847"/>
      <c r="AL847"/>
      <c r="AM847"/>
      <c r="AN847"/>
      <c r="AO847"/>
      <c r="AP847"/>
      <c r="AQ847"/>
      <c r="AR847"/>
      <c r="AS847"/>
      <c r="AT847"/>
      <c r="AU847"/>
      <c r="AV847"/>
      <c r="AW847"/>
      <c r="AX847"/>
      <c r="AY847"/>
      <c r="AZ847"/>
      <c r="BA847"/>
      <c r="BB847"/>
      <c r="BC847"/>
    </row>
    <row r="848" spans="1:55" s="8" customFormat="1">
      <c r="A848"/>
      <c r="B848"/>
      <c r="C848"/>
      <c r="D848"/>
      <c r="E848"/>
      <c r="F848"/>
      <c r="G848"/>
      <c r="H848"/>
      <c r="I848"/>
      <c r="J848"/>
      <c r="K848"/>
      <c r="L848"/>
      <c r="M848"/>
      <c r="N848"/>
      <c r="O848"/>
      <c r="P848"/>
      <c r="R848" s="47"/>
      <c r="S848"/>
      <c r="T848"/>
      <c r="U848"/>
      <c r="V848"/>
      <c r="W848"/>
      <c r="X848"/>
      <c r="Y848"/>
      <c r="Z848"/>
      <c r="AA848" s="12"/>
      <c r="AB848" s="12"/>
      <c r="AC848" s="12"/>
      <c r="AD848" s="12"/>
      <c r="AE848"/>
      <c r="AF848"/>
      <c r="AG848"/>
      <c r="AH848"/>
      <c r="AI848"/>
      <c r="AJ848"/>
      <c r="AK848"/>
      <c r="AL848"/>
      <c r="AM848"/>
      <c r="AN848"/>
      <c r="AO848"/>
      <c r="AP848"/>
      <c r="AQ848"/>
      <c r="AR848"/>
      <c r="AS848"/>
      <c r="AT848"/>
      <c r="AU848"/>
      <c r="AV848"/>
      <c r="AW848"/>
      <c r="AX848"/>
      <c r="AY848"/>
      <c r="AZ848"/>
      <c r="BA848"/>
      <c r="BB848"/>
      <c r="BC848"/>
    </row>
    <row r="849" spans="1:55" s="8" customFormat="1">
      <c r="A849"/>
      <c r="B849"/>
      <c r="C849"/>
      <c r="D849"/>
      <c r="E849"/>
      <c r="F849"/>
      <c r="G849"/>
      <c r="H849"/>
      <c r="I849"/>
      <c r="J849"/>
      <c r="K849"/>
      <c r="L849"/>
      <c r="M849"/>
      <c r="N849"/>
      <c r="O849"/>
      <c r="P849"/>
      <c r="R849" s="47"/>
      <c r="S849"/>
      <c r="T849"/>
      <c r="U849"/>
      <c r="V849"/>
      <c r="W849"/>
      <c r="X849"/>
      <c r="Y849"/>
      <c r="Z849"/>
      <c r="AA849" s="12"/>
      <c r="AB849" s="12"/>
      <c r="AC849" s="12"/>
      <c r="AD849" s="12"/>
      <c r="AE849"/>
      <c r="AF849"/>
      <c r="AG849"/>
      <c r="AH849"/>
      <c r="AI849"/>
      <c r="AJ849"/>
      <c r="AK849"/>
      <c r="AL849"/>
      <c r="AM849"/>
      <c r="AN849"/>
      <c r="AO849"/>
      <c r="AP849"/>
      <c r="AQ849"/>
      <c r="AR849"/>
      <c r="AS849"/>
      <c r="AT849"/>
      <c r="AU849"/>
      <c r="AV849"/>
      <c r="AW849"/>
      <c r="AX849"/>
      <c r="AY849"/>
      <c r="AZ849"/>
      <c r="BA849"/>
      <c r="BB849"/>
      <c r="BC849"/>
    </row>
    <row r="850" spans="1:55" s="8" customFormat="1">
      <c r="A850"/>
      <c r="B850"/>
      <c r="C850"/>
      <c r="D850"/>
      <c r="E850"/>
      <c r="F850"/>
      <c r="G850"/>
      <c r="H850"/>
      <c r="I850"/>
      <c r="J850"/>
      <c r="K850"/>
      <c r="L850"/>
      <c r="M850"/>
      <c r="N850"/>
      <c r="O850"/>
      <c r="P850"/>
      <c r="R850" s="47"/>
      <c r="S850"/>
      <c r="T850"/>
      <c r="U850"/>
      <c r="V850"/>
      <c r="W850"/>
      <c r="X850"/>
      <c r="Y850"/>
      <c r="Z850"/>
      <c r="AA850" s="12"/>
      <c r="AB850" s="12"/>
      <c r="AC850" s="12"/>
      <c r="AD850" s="12"/>
      <c r="AE850"/>
      <c r="AF850"/>
      <c r="AG850"/>
      <c r="AH850"/>
      <c r="AI850"/>
      <c r="AJ850"/>
      <c r="AK850"/>
      <c r="AL850"/>
      <c r="AM850"/>
      <c r="AN850"/>
      <c r="AO850"/>
      <c r="AP850"/>
      <c r="AQ850"/>
      <c r="AR850"/>
      <c r="AS850"/>
      <c r="AT850"/>
      <c r="AU850"/>
      <c r="AV850"/>
      <c r="AW850"/>
      <c r="AX850"/>
      <c r="AY850"/>
      <c r="AZ850"/>
      <c r="BA850"/>
      <c r="BB850"/>
      <c r="BC850"/>
    </row>
    <row r="851" spans="1:55" s="8" customFormat="1">
      <c r="A851"/>
      <c r="B851"/>
      <c r="C851"/>
      <c r="D851"/>
      <c r="E851"/>
      <c r="F851"/>
      <c r="G851"/>
      <c r="H851"/>
      <c r="I851"/>
      <c r="J851"/>
      <c r="K851"/>
      <c r="L851"/>
      <c r="M851"/>
      <c r="N851"/>
      <c r="O851"/>
      <c r="P851"/>
      <c r="R851" s="47"/>
      <c r="S851"/>
      <c r="T851"/>
      <c r="U851"/>
      <c r="V851"/>
      <c r="W851"/>
      <c r="X851"/>
      <c r="Y851"/>
      <c r="Z851"/>
      <c r="AA851" s="12"/>
      <c r="AB851" s="12"/>
      <c r="AC851" s="12"/>
      <c r="AD851" s="12"/>
      <c r="AE851"/>
      <c r="AF851"/>
      <c r="AG851"/>
      <c r="AH851"/>
      <c r="AI851"/>
      <c r="AJ851"/>
      <c r="AK851"/>
      <c r="AL851"/>
      <c r="AM851"/>
      <c r="AN851"/>
      <c r="AO851"/>
      <c r="AP851"/>
      <c r="AQ851"/>
      <c r="AR851"/>
      <c r="AS851"/>
      <c r="AT851"/>
      <c r="AU851"/>
      <c r="AV851"/>
      <c r="AW851"/>
      <c r="AX851"/>
      <c r="AY851"/>
      <c r="AZ851"/>
      <c r="BA851"/>
      <c r="BB851"/>
      <c r="BC851"/>
    </row>
    <row r="852" spans="1:55" s="8" customFormat="1">
      <c r="A852"/>
      <c r="B852"/>
      <c r="C852"/>
      <c r="D852"/>
      <c r="E852"/>
      <c r="F852"/>
      <c r="G852"/>
      <c r="H852"/>
      <c r="I852"/>
      <c r="J852"/>
      <c r="K852"/>
      <c r="L852"/>
      <c r="M852"/>
      <c r="N852"/>
      <c r="O852"/>
      <c r="P852"/>
      <c r="R852" s="47"/>
      <c r="S852"/>
      <c r="T852"/>
      <c r="U852"/>
      <c r="V852"/>
      <c r="W852"/>
      <c r="X852"/>
      <c r="Y852"/>
      <c r="Z852"/>
      <c r="AA852" s="12"/>
      <c r="AB852" s="12"/>
      <c r="AC852" s="12"/>
      <c r="AD852" s="12"/>
      <c r="AE852"/>
      <c r="AF852"/>
      <c r="AG852"/>
      <c r="AH852"/>
      <c r="AI852"/>
      <c r="AJ852"/>
      <c r="AK852"/>
      <c r="AL852"/>
      <c r="AM852"/>
      <c r="AN852"/>
      <c r="AO852"/>
      <c r="AP852"/>
      <c r="AQ852"/>
      <c r="AR852"/>
      <c r="AS852"/>
      <c r="AT852"/>
      <c r="AU852"/>
      <c r="AV852"/>
      <c r="AW852"/>
      <c r="AX852"/>
      <c r="AY852"/>
      <c r="AZ852"/>
      <c r="BA852"/>
      <c r="BB852"/>
      <c r="BC852"/>
    </row>
    <row r="853" spans="1:55" s="8" customFormat="1">
      <c r="A853"/>
      <c r="B853"/>
      <c r="C853"/>
      <c r="D853"/>
      <c r="E853"/>
      <c r="F853"/>
      <c r="G853"/>
      <c r="H853"/>
      <c r="I853"/>
      <c r="J853"/>
      <c r="K853"/>
      <c r="L853"/>
      <c r="M853"/>
      <c r="N853"/>
      <c r="O853"/>
      <c r="P853"/>
      <c r="R853" s="47"/>
      <c r="S853"/>
      <c r="T853"/>
      <c r="U853"/>
      <c r="V853"/>
      <c r="W853"/>
      <c r="X853"/>
      <c r="Y853"/>
      <c r="Z853"/>
      <c r="AA853" s="12"/>
      <c r="AB853" s="12"/>
      <c r="AC853" s="12"/>
      <c r="AD853" s="12"/>
      <c r="AE853"/>
      <c r="AF853"/>
      <c r="AG853"/>
      <c r="AH853"/>
      <c r="AI853"/>
      <c r="AJ853"/>
      <c r="AK853"/>
      <c r="AL853"/>
      <c r="AM853"/>
      <c r="AN853"/>
      <c r="AO853"/>
      <c r="AP853"/>
      <c r="AQ853"/>
      <c r="AR853"/>
      <c r="AS853"/>
      <c r="AT853"/>
      <c r="AU853"/>
      <c r="AV853"/>
      <c r="AW853"/>
      <c r="AX853"/>
      <c r="AY853"/>
      <c r="AZ853"/>
      <c r="BA853"/>
      <c r="BB853"/>
      <c r="BC853"/>
    </row>
    <row r="854" spans="1:55" s="8" customFormat="1">
      <c r="A854"/>
      <c r="B854"/>
      <c r="C854"/>
      <c r="D854"/>
      <c r="E854"/>
      <c r="F854"/>
      <c r="G854"/>
      <c r="H854"/>
      <c r="I854"/>
      <c r="J854"/>
      <c r="K854"/>
      <c r="L854"/>
      <c r="M854"/>
      <c r="N854"/>
      <c r="O854"/>
      <c r="P854"/>
      <c r="R854" s="47"/>
      <c r="S854"/>
      <c r="T854"/>
      <c r="U854"/>
      <c r="V854"/>
      <c r="W854"/>
      <c r="X854"/>
      <c r="Y854"/>
      <c r="Z854"/>
      <c r="AA854" s="12"/>
      <c r="AB854" s="12"/>
      <c r="AC854" s="12"/>
      <c r="AD854" s="12"/>
      <c r="AE854"/>
      <c r="AF854"/>
      <c r="AG854"/>
      <c r="AH854"/>
      <c r="AI854"/>
      <c r="AJ854"/>
      <c r="AK854"/>
      <c r="AL854"/>
      <c r="AM854"/>
      <c r="AN854"/>
      <c r="AO854"/>
      <c r="AP854"/>
      <c r="AQ854"/>
      <c r="AR854"/>
      <c r="AS854"/>
      <c r="AT854"/>
      <c r="AU854"/>
      <c r="AV854"/>
      <c r="AW854"/>
      <c r="AX854"/>
      <c r="AY854"/>
      <c r="AZ854"/>
      <c r="BA854"/>
      <c r="BB854"/>
      <c r="BC854"/>
    </row>
    <row r="855" spans="1:55" s="8" customFormat="1">
      <c r="A855"/>
      <c r="B855"/>
      <c r="C855"/>
      <c r="D855"/>
      <c r="E855"/>
      <c r="F855"/>
      <c r="G855"/>
      <c r="H855"/>
      <c r="I855"/>
      <c r="J855"/>
      <c r="K855"/>
      <c r="L855"/>
      <c r="M855"/>
      <c r="N855"/>
      <c r="O855"/>
      <c r="P855"/>
      <c r="R855" s="47"/>
      <c r="S855"/>
      <c r="T855"/>
      <c r="U855"/>
      <c r="V855"/>
      <c r="W855"/>
      <c r="X855"/>
      <c r="Y855"/>
      <c r="Z855"/>
      <c r="AA855" s="12"/>
      <c r="AB855" s="12"/>
      <c r="AC855" s="12"/>
      <c r="AD855" s="12"/>
      <c r="AE855"/>
      <c r="AF855"/>
      <c r="AG855"/>
      <c r="AH855"/>
      <c r="AI855"/>
      <c r="AJ855"/>
      <c r="AK855"/>
      <c r="AL855"/>
      <c r="AM855"/>
      <c r="AN855"/>
      <c r="AO855"/>
      <c r="AP855"/>
      <c r="AQ855"/>
      <c r="AR855"/>
      <c r="AS855"/>
      <c r="AT855"/>
      <c r="AU855"/>
      <c r="AV855"/>
      <c r="AW855"/>
      <c r="AX855"/>
      <c r="AY855"/>
      <c r="AZ855"/>
      <c r="BA855"/>
      <c r="BB855"/>
      <c r="BC855"/>
    </row>
    <row r="856" spans="1:55" s="8" customFormat="1">
      <c r="A856"/>
      <c r="B856"/>
      <c r="C856"/>
      <c r="D856"/>
      <c r="E856"/>
      <c r="F856"/>
      <c r="G856"/>
      <c r="H856"/>
      <c r="I856"/>
      <c r="J856"/>
      <c r="K856"/>
      <c r="L856"/>
      <c r="M856"/>
      <c r="N856"/>
      <c r="O856"/>
      <c r="P856"/>
      <c r="R856" s="47"/>
      <c r="S856"/>
      <c r="T856"/>
      <c r="U856"/>
      <c r="V856"/>
      <c r="W856"/>
      <c r="X856"/>
      <c r="Y856"/>
      <c r="Z856"/>
      <c r="AA856" s="12"/>
      <c r="AB856" s="12"/>
      <c r="AC856" s="12"/>
      <c r="AD856" s="12"/>
      <c r="AE856"/>
      <c r="AF856"/>
      <c r="AG856"/>
      <c r="AH856"/>
      <c r="AI856"/>
      <c r="AJ856"/>
      <c r="AK856"/>
      <c r="AL856"/>
      <c r="AM856"/>
      <c r="AN856"/>
      <c r="AO856"/>
      <c r="AP856"/>
      <c r="AQ856"/>
      <c r="AR856"/>
      <c r="AS856"/>
      <c r="AT856"/>
      <c r="AU856"/>
      <c r="AV856"/>
      <c r="AW856"/>
      <c r="AX856"/>
      <c r="AY856"/>
      <c r="AZ856"/>
      <c r="BA856"/>
      <c r="BB856"/>
      <c r="BC856"/>
    </row>
    <row r="857" spans="1:55" s="8" customFormat="1">
      <c r="A857"/>
      <c r="B857"/>
      <c r="C857"/>
      <c r="D857"/>
      <c r="E857"/>
      <c r="F857"/>
      <c r="G857"/>
      <c r="H857"/>
      <c r="I857"/>
      <c r="J857"/>
      <c r="K857"/>
      <c r="L857"/>
      <c r="M857"/>
      <c r="N857"/>
      <c r="O857"/>
      <c r="P857"/>
      <c r="R857" s="47"/>
      <c r="S857"/>
      <c r="T857"/>
      <c r="U857"/>
      <c r="V857"/>
      <c r="W857"/>
      <c r="X857"/>
      <c r="Y857"/>
      <c r="Z857"/>
      <c r="AA857" s="12"/>
      <c r="AB857" s="12"/>
      <c r="AC857" s="12"/>
      <c r="AD857" s="12"/>
      <c r="AE857"/>
      <c r="AF857"/>
      <c r="AG857"/>
      <c r="AH857"/>
      <c r="AI857"/>
      <c r="AJ857"/>
      <c r="AK857"/>
      <c r="AL857"/>
      <c r="AM857"/>
      <c r="AN857"/>
      <c r="AO857"/>
      <c r="AP857"/>
      <c r="AQ857"/>
      <c r="AR857"/>
      <c r="AS857"/>
      <c r="AT857"/>
      <c r="AU857"/>
      <c r="AV857"/>
      <c r="AW857"/>
      <c r="AX857"/>
      <c r="AY857"/>
      <c r="AZ857"/>
      <c r="BA857"/>
      <c r="BB857"/>
      <c r="BC857"/>
    </row>
    <row r="858" spans="1:55" s="8" customFormat="1">
      <c r="A858"/>
      <c r="B858"/>
      <c r="C858"/>
      <c r="D858"/>
      <c r="E858"/>
      <c r="F858"/>
      <c r="G858"/>
      <c r="H858"/>
      <c r="I858"/>
      <c r="J858"/>
      <c r="K858"/>
      <c r="L858"/>
      <c r="M858"/>
      <c r="N858"/>
      <c r="O858"/>
      <c r="P858"/>
      <c r="R858" s="47"/>
      <c r="S858"/>
      <c r="T858"/>
      <c r="U858"/>
      <c r="V858"/>
      <c r="W858"/>
      <c r="X858"/>
      <c r="Y858"/>
      <c r="Z858"/>
      <c r="AA858" s="12"/>
      <c r="AB858" s="12"/>
      <c r="AC858" s="12"/>
      <c r="AD858" s="12"/>
      <c r="AE858"/>
      <c r="AF858"/>
      <c r="AG858"/>
      <c r="AH858"/>
      <c r="AI858"/>
      <c r="AJ858"/>
      <c r="AK858"/>
      <c r="AL858"/>
      <c r="AM858"/>
      <c r="AN858"/>
      <c r="AO858"/>
      <c r="AP858"/>
      <c r="AQ858"/>
      <c r="AR858"/>
      <c r="AS858"/>
      <c r="AT858"/>
      <c r="AU858"/>
      <c r="AV858"/>
      <c r="AW858"/>
      <c r="AX858"/>
      <c r="AY858"/>
      <c r="AZ858"/>
      <c r="BA858"/>
      <c r="BB858"/>
      <c r="BC858"/>
    </row>
    <row r="859" spans="1:55" s="8" customFormat="1">
      <c r="A859"/>
      <c r="B859"/>
      <c r="C859"/>
      <c r="D859"/>
      <c r="E859"/>
      <c r="F859"/>
      <c r="G859"/>
      <c r="H859"/>
      <c r="I859"/>
      <c r="J859"/>
      <c r="K859"/>
      <c r="L859"/>
      <c r="M859"/>
      <c r="N859"/>
      <c r="O859"/>
      <c r="P859"/>
      <c r="R859" s="47"/>
      <c r="S859"/>
      <c r="T859"/>
      <c r="U859"/>
      <c r="V859"/>
      <c r="W859"/>
      <c r="X859"/>
      <c r="Y859"/>
      <c r="Z859"/>
      <c r="AA859" s="12"/>
      <c r="AB859" s="12"/>
      <c r="AC859" s="12"/>
      <c r="AD859" s="12"/>
      <c r="AE859"/>
      <c r="AF859"/>
      <c r="AG859"/>
      <c r="AH859"/>
      <c r="AI859"/>
      <c r="AJ859"/>
      <c r="AK859"/>
      <c r="AL859"/>
      <c r="AM859"/>
      <c r="AN859"/>
      <c r="AO859"/>
      <c r="AP859"/>
      <c r="AQ859"/>
      <c r="AR859"/>
      <c r="AS859"/>
      <c r="AT859"/>
      <c r="AU859"/>
      <c r="AV859"/>
      <c r="AW859"/>
      <c r="AX859"/>
      <c r="AY859"/>
      <c r="AZ859"/>
      <c r="BA859"/>
      <c r="BB859"/>
      <c r="BC859"/>
    </row>
    <row r="860" spans="1:55" s="8" customFormat="1">
      <c r="A860"/>
      <c r="B860"/>
      <c r="C860"/>
      <c r="D860"/>
      <c r="E860"/>
      <c r="F860"/>
      <c r="G860"/>
      <c r="H860"/>
      <c r="I860"/>
      <c r="J860"/>
      <c r="K860"/>
      <c r="L860"/>
      <c r="M860"/>
      <c r="N860"/>
      <c r="O860"/>
      <c r="P860"/>
      <c r="R860" s="47"/>
      <c r="S860"/>
      <c r="T860"/>
      <c r="U860"/>
      <c r="V860"/>
      <c r="W860"/>
      <c r="X860"/>
      <c r="Y860"/>
      <c r="Z860"/>
      <c r="AA860" s="12"/>
      <c r="AB860" s="12"/>
      <c r="AC860" s="12"/>
      <c r="AD860" s="12"/>
      <c r="AE860"/>
      <c r="AF860"/>
      <c r="AG860"/>
      <c r="AH860"/>
      <c r="AI860"/>
      <c r="AJ860"/>
      <c r="AK860"/>
      <c r="AL860"/>
      <c r="AM860"/>
      <c r="AN860"/>
      <c r="AO860"/>
      <c r="AP860"/>
      <c r="AQ860"/>
      <c r="AR860"/>
      <c r="AS860"/>
      <c r="AT860"/>
      <c r="AU860"/>
      <c r="AV860"/>
      <c r="AW860"/>
      <c r="AX860"/>
      <c r="AY860"/>
      <c r="AZ860"/>
      <c r="BA860"/>
      <c r="BB860"/>
      <c r="BC860"/>
    </row>
    <row r="861" spans="1:55" s="8" customFormat="1">
      <c r="A861"/>
      <c r="B861"/>
      <c r="C861"/>
      <c r="D861"/>
      <c r="E861"/>
      <c r="F861"/>
      <c r="G861"/>
      <c r="H861"/>
      <c r="I861"/>
      <c r="J861"/>
      <c r="K861"/>
      <c r="L861"/>
      <c r="M861"/>
      <c r="N861"/>
      <c r="O861"/>
      <c r="P861"/>
      <c r="R861" s="47"/>
      <c r="S861"/>
      <c r="T861"/>
      <c r="U861"/>
      <c r="V861"/>
      <c r="W861"/>
      <c r="X861"/>
      <c r="Y861"/>
      <c r="Z861"/>
      <c r="AA861" s="12"/>
      <c r="AB861" s="12"/>
      <c r="AC861" s="12"/>
      <c r="AD861" s="12"/>
      <c r="AE861"/>
      <c r="AF861"/>
      <c r="AG861"/>
      <c r="AH861"/>
      <c r="AI861"/>
      <c r="AJ861"/>
      <c r="AK861"/>
      <c r="AL861"/>
      <c r="AM861"/>
      <c r="AN861"/>
      <c r="AO861"/>
      <c r="AP861"/>
      <c r="AQ861"/>
      <c r="AR861"/>
      <c r="AS861"/>
      <c r="AT861"/>
      <c r="AU861"/>
      <c r="AV861"/>
      <c r="AW861"/>
      <c r="AX861"/>
      <c r="AY861"/>
      <c r="AZ861"/>
      <c r="BA861"/>
      <c r="BB861"/>
      <c r="BC861"/>
    </row>
    <row r="862" spans="1:55" s="8" customFormat="1">
      <c r="A862"/>
      <c r="B862"/>
      <c r="C862"/>
      <c r="D862"/>
      <c r="E862"/>
      <c r="F862"/>
      <c r="G862"/>
      <c r="H862"/>
      <c r="I862"/>
      <c r="J862"/>
      <c r="K862"/>
      <c r="L862"/>
      <c r="M862"/>
      <c r="N862"/>
      <c r="O862"/>
      <c r="P862"/>
      <c r="R862" s="47"/>
      <c r="S862"/>
      <c r="T862"/>
      <c r="U862"/>
      <c r="V862"/>
      <c r="W862"/>
      <c r="X862"/>
      <c r="Y862"/>
      <c r="Z862"/>
      <c r="AA862" s="12"/>
      <c r="AB862" s="12"/>
      <c r="AC862" s="12"/>
      <c r="AD862" s="12"/>
      <c r="AE862"/>
      <c r="AF862"/>
      <c r="AG862"/>
      <c r="AH862"/>
      <c r="AI862"/>
      <c r="AJ862"/>
      <c r="AK862"/>
      <c r="AL862"/>
      <c r="AM862"/>
      <c r="AN862"/>
      <c r="AO862"/>
      <c r="AP862"/>
      <c r="AQ862"/>
      <c r="AR862"/>
      <c r="AS862"/>
      <c r="AT862"/>
      <c r="AU862"/>
      <c r="AV862"/>
      <c r="AW862"/>
      <c r="AX862"/>
      <c r="AY862"/>
      <c r="AZ862"/>
      <c r="BA862"/>
      <c r="BB862"/>
      <c r="BC862"/>
    </row>
    <row r="863" spans="1:55" s="8" customFormat="1">
      <c r="A863"/>
      <c r="B863"/>
      <c r="C863"/>
      <c r="D863"/>
      <c r="E863"/>
      <c r="F863"/>
      <c r="G863"/>
      <c r="H863"/>
      <c r="I863"/>
      <c r="J863"/>
      <c r="K863"/>
      <c r="L863"/>
      <c r="M863"/>
      <c r="N863"/>
      <c r="O863"/>
      <c r="P863"/>
      <c r="R863" s="47"/>
      <c r="S863"/>
      <c r="T863"/>
      <c r="U863"/>
      <c r="V863"/>
      <c r="W863"/>
      <c r="X863"/>
      <c r="Y863"/>
      <c r="Z863"/>
      <c r="AA863" s="12"/>
      <c r="AB863" s="12"/>
      <c r="AC863" s="12"/>
      <c r="AD863" s="12"/>
      <c r="AE863"/>
      <c r="AF863"/>
      <c r="AG863"/>
      <c r="AH863"/>
      <c r="AI863"/>
      <c r="AJ863"/>
      <c r="AK863"/>
      <c r="AL863"/>
      <c r="AM863"/>
      <c r="AN863"/>
      <c r="AO863"/>
      <c r="AP863"/>
      <c r="AQ863"/>
      <c r="AR863"/>
      <c r="AS863"/>
      <c r="AT863"/>
      <c r="AU863"/>
      <c r="AV863"/>
      <c r="AW863"/>
      <c r="AX863"/>
      <c r="AY863"/>
      <c r="AZ863"/>
      <c r="BA863"/>
      <c r="BB863"/>
      <c r="BC863"/>
    </row>
    <row r="864" spans="1:55" s="8" customFormat="1">
      <c r="A864"/>
      <c r="B864"/>
      <c r="C864"/>
      <c r="D864"/>
      <c r="E864"/>
      <c r="F864"/>
      <c r="G864"/>
      <c r="H864"/>
      <c r="I864"/>
      <c r="J864"/>
      <c r="K864"/>
      <c r="L864"/>
      <c r="M864"/>
      <c r="N864"/>
      <c r="O864"/>
      <c r="P864"/>
      <c r="R864" s="47"/>
      <c r="S864"/>
      <c r="T864"/>
      <c r="U864"/>
      <c r="V864"/>
      <c r="W864"/>
      <c r="X864"/>
      <c r="Y864"/>
      <c r="Z864"/>
      <c r="AA864" s="12"/>
      <c r="AB864" s="12"/>
      <c r="AC864" s="12"/>
      <c r="AD864" s="12"/>
      <c r="AE864"/>
      <c r="AF864"/>
      <c r="AG864"/>
      <c r="AH864"/>
      <c r="AI864"/>
      <c r="AJ864"/>
      <c r="AK864"/>
      <c r="AL864"/>
      <c r="AM864"/>
      <c r="AN864"/>
      <c r="AO864"/>
      <c r="AP864"/>
      <c r="AQ864"/>
      <c r="AR864"/>
      <c r="AS864"/>
      <c r="AT864"/>
      <c r="AU864"/>
      <c r="AV864"/>
      <c r="AW864"/>
      <c r="AX864"/>
      <c r="AY864"/>
      <c r="AZ864"/>
      <c r="BA864"/>
      <c r="BB864"/>
      <c r="BC864"/>
    </row>
    <row r="865" spans="1:55" s="8" customFormat="1">
      <c r="A865"/>
      <c r="B865"/>
      <c r="C865"/>
      <c r="D865"/>
      <c r="E865"/>
      <c r="F865"/>
      <c r="G865"/>
      <c r="H865"/>
      <c r="I865"/>
      <c r="J865"/>
      <c r="K865"/>
      <c r="L865"/>
      <c r="M865"/>
      <c r="N865"/>
      <c r="O865"/>
      <c r="P865"/>
      <c r="R865" s="47"/>
      <c r="S865"/>
      <c r="T865"/>
      <c r="U865"/>
      <c r="V865"/>
      <c r="W865"/>
      <c r="X865"/>
      <c r="Y865"/>
      <c r="Z865"/>
      <c r="AA865" s="12"/>
      <c r="AB865" s="12"/>
      <c r="AC865" s="12"/>
      <c r="AD865" s="12"/>
      <c r="AE865"/>
      <c r="AF865"/>
      <c r="AG865"/>
      <c r="AH865"/>
      <c r="AI865"/>
      <c r="AJ865"/>
      <c r="AK865"/>
      <c r="AL865"/>
      <c r="AM865"/>
      <c r="AN865"/>
      <c r="AO865"/>
      <c r="AP865"/>
      <c r="AQ865"/>
      <c r="AR865"/>
      <c r="AS865"/>
      <c r="AT865"/>
      <c r="AU865"/>
      <c r="AV865"/>
      <c r="AW865"/>
      <c r="AX865"/>
      <c r="AY865"/>
      <c r="AZ865"/>
      <c r="BA865"/>
      <c r="BB865"/>
      <c r="BC865"/>
    </row>
    <row r="866" spans="1:55" s="8" customFormat="1">
      <c r="A866"/>
      <c r="B866"/>
      <c r="C866"/>
      <c r="D866"/>
      <c r="E866"/>
      <c r="F866"/>
      <c r="G866"/>
      <c r="H866"/>
      <c r="I866"/>
      <c r="J866"/>
      <c r="K866"/>
      <c r="L866"/>
      <c r="M866"/>
      <c r="N866"/>
      <c r="O866"/>
      <c r="P866"/>
      <c r="R866" s="47"/>
      <c r="S866"/>
      <c r="T866"/>
      <c r="U866"/>
      <c r="V866"/>
      <c r="W866"/>
      <c r="X866"/>
      <c r="Y866"/>
      <c r="Z866"/>
      <c r="AA866" s="12"/>
      <c r="AB866" s="12"/>
      <c r="AC866" s="12"/>
      <c r="AD866" s="12"/>
      <c r="AE866"/>
      <c r="AF866"/>
      <c r="AG866"/>
      <c r="AH866"/>
      <c r="AI866"/>
      <c r="AJ866"/>
      <c r="AK866"/>
      <c r="AL866"/>
      <c r="AM866"/>
      <c r="AN866"/>
      <c r="AO866"/>
      <c r="AP866"/>
      <c r="AQ866"/>
      <c r="AR866"/>
      <c r="AS866"/>
      <c r="AT866"/>
      <c r="AU866"/>
      <c r="AV866"/>
      <c r="AW866"/>
      <c r="AX866"/>
      <c r="AY866"/>
      <c r="AZ866"/>
      <c r="BA866"/>
      <c r="BB866"/>
      <c r="BC866"/>
    </row>
    <row r="867" spans="1:55" s="8" customFormat="1">
      <c r="A867"/>
      <c r="B867"/>
      <c r="C867"/>
      <c r="D867"/>
      <c r="E867"/>
      <c r="F867"/>
      <c r="G867"/>
      <c r="H867"/>
      <c r="I867"/>
      <c r="J867"/>
      <c r="K867"/>
      <c r="L867"/>
      <c r="M867"/>
      <c r="N867"/>
      <c r="O867"/>
      <c r="P867"/>
      <c r="R867" s="47"/>
      <c r="S867"/>
      <c r="T867"/>
      <c r="U867"/>
      <c r="V867"/>
      <c r="W867"/>
      <c r="X867"/>
      <c r="Y867"/>
      <c r="Z867"/>
      <c r="AA867" s="12"/>
      <c r="AB867" s="12"/>
      <c r="AC867" s="12"/>
      <c r="AD867" s="12"/>
      <c r="AE867"/>
      <c r="AF867"/>
      <c r="AG867"/>
      <c r="AH867"/>
      <c r="AI867"/>
      <c r="AJ867"/>
      <c r="AK867"/>
      <c r="AL867"/>
      <c r="AM867"/>
      <c r="AN867"/>
      <c r="AO867"/>
      <c r="AP867"/>
      <c r="AQ867"/>
      <c r="AR867"/>
      <c r="AS867"/>
      <c r="AT867"/>
      <c r="AU867"/>
      <c r="AV867"/>
      <c r="AW867"/>
      <c r="AX867"/>
      <c r="AY867"/>
      <c r="AZ867"/>
      <c r="BA867"/>
      <c r="BB867"/>
      <c r="BC867"/>
    </row>
    <row r="868" spans="1:55" s="8" customFormat="1">
      <c r="A868"/>
      <c r="B868"/>
      <c r="C868"/>
      <c r="D868"/>
      <c r="E868"/>
      <c r="F868"/>
      <c r="G868"/>
      <c r="H868"/>
      <c r="I868"/>
      <c r="J868"/>
      <c r="K868"/>
      <c r="L868"/>
      <c r="M868"/>
      <c r="N868"/>
      <c r="O868"/>
      <c r="P868"/>
      <c r="R868" s="47"/>
      <c r="S868"/>
      <c r="T868"/>
      <c r="U868"/>
      <c r="V868"/>
      <c r="W868"/>
      <c r="X868"/>
      <c r="Y868"/>
      <c r="Z868"/>
      <c r="AA868" s="12"/>
      <c r="AB868" s="12"/>
      <c r="AC868" s="12"/>
      <c r="AD868" s="12"/>
      <c r="AE868"/>
      <c r="AF868"/>
      <c r="AG868"/>
      <c r="AH868"/>
      <c r="AI868"/>
      <c r="AJ868"/>
      <c r="AK868"/>
      <c r="AL868"/>
      <c r="AM868"/>
      <c r="AN868"/>
      <c r="AO868"/>
      <c r="AP868"/>
      <c r="AQ868"/>
      <c r="AR868"/>
      <c r="AS868"/>
      <c r="AT868"/>
      <c r="AU868"/>
      <c r="AV868"/>
      <c r="AW868"/>
      <c r="AX868"/>
      <c r="AY868"/>
      <c r="AZ868"/>
      <c r="BA868"/>
      <c r="BB868"/>
      <c r="BC868"/>
    </row>
    <row r="869" spans="1:55" s="8" customFormat="1">
      <c r="A869"/>
      <c r="B869"/>
      <c r="C869"/>
      <c r="D869"/>
      <c r="E869"/>
      <c r="F869"/>
      <c r="G869"/>
      <c r="H869"/>
      <c r="I869"/>
      <c r="J869"/>
      <c r="K869"/>
      <c r="L869"/>
      <c r="M869"/>
      <c r="N869"/>
      <c r="O869"/>
      <c r="P869"/>
      <c r="R869" s="47"/>
      <c r="S869"/>
      <c r="T869"/>
      <c r="U869"/>
      <c r="V869"/>
      <c r="W869"/>
      <c r="X869"/>
      <c r="Y869"/>
      <c r="Z869"/>
      <c r="AA869" s="12"/>
      <c r="AB869" s="12"/>
      <c r="AC869" s="12"/>
      <c r="AD869" s="12"/>
      <c r="AE869"/>
      <c r="AF869"/>
      <c r="AG869"/>
      <c r="AH869"/>
      <c r="AI869"/>
      <c r="AJ869"/>
      <c r="AK869"/>
      <c r="AL869"/>
      <c r="AM869"/>
      <c r="AN869"/>
      <c r="AO869"/>
      <c r="AP869"/>
      <c r="AQ869"/>
      <c r="AR869"/>
      <c r="AS869"/>
      <c r="AT869"/>
      <c r="AU869"/>
      <c r="AV869"/>
      <c r="AW869"/>
      <c r="AX869"/>
      <c r="AY869"/>
      <c r="AZ869"/>
      <c r="BA869"/>
      <c r="BB869"/>
      <c r="BC869"/>
    </row>
    <row r="870" spans="1:55" s="8" customFormat="1">
      <c r="A870"/>
      <c r="B870"/>
      <c r="C870"/>
      <c r="D870"/>
      <c r="E870"/>
      <c r="F870"/>
      <c r="G870"/>
      <c r="H870"/>
      <c r="I870"/>
      <c r="J870"/>
      <c r="K870"/>
      <c r="L870"/>
      <c r="M870"/>
      <c r="N870"/>
      <c r="O870"/>
      <c r="P870"/>
      <c r="R870" s="47"/>
      <c r="S870"/>
      <c r="T870"/>
      <c r="U870"/>
      <c r="V870"/>
      <c r="W870"/>
      <c r="X870"/>
      <c r="Y870"/>
      <c r="Z870"/>
      <c r="AA870" s="12"/>
      <c r="AB870" s="12"/>
      <c r="AC870" s="12"/>
      <c r="AD870" s="12"/>
      <c r="AE870"/>
      <c r="AF870"/>
      <c r="AG870"/>
      <c r="AH870"/>
      <c r="AI870"/>
      <c r="AJ870"/>
      <c r="AK870"/>
      <c r="AL870"/>
      <c r="AM870"/>
      <c r="AN870"/>
      <c r="AO870"/>
      <c r="AP870"/>
      <c r="AQ870"/>
      <c r="AR870"/>
      <c r="AS870"/>
      <c r="AT870"/>
      <c r="AU870"/>
      <c r="AV870"/>
      <c r="AW870"/>
      <c r="AX870"/>
      <c r="AY870"/>
      <c r="AZ870"/>
      <c r="BA870"/>
      <c r="BB870"/>
      <c r="BC870"/>
    </row>
    <row r="871" spans="1:55" s="8" customFormat="1">
      <c r="A871"/>
      <c r="B871"/>
      <c r="C871"/>
      <c r="D871"/>
      <c r="E871"/>
      <c r="F871"/>
      <c r="G871"/>
      <c r="H871"/>
      <c r="I871"/>
      <c r="J871"/>
      <c r="K871"/>
      <c r="L871"/>
      <c r="M871"/>
      <c r="N871"/>
      <c r="O871"/>
      <c r="P871"/>
      <c r="R871" s="47"/>
      <c r="S871"/>
      <c r="T871"/>
      <c r="U871"/>
      <c r="V871"/>
      <c r="W871"/>
      <c r="X871"/>
      <c r="Y871"/>
      <c r="Z871"/>
      <c r="AA871" s="12"/>
      <c r="AB871" s="12"/>
      <c r="AC871" s="12"/>
      <c r="AD871" s="12"/>
      <c r="AE871"/>
      <c r="AF871"/>
      <c r="AG871"/>
      <c r="AH871"/>
      <c r="AI871"/>
      <c r="AJ871"/>
      <c r="AK871"/>
      <c r="AL871"/>
      <c r="AM871"/>
      <c r="AN871"/>
      <c r="AO871"/>
      <c r="AP871"/>
      <c r="AQ871"/>
      <c r="AR871"/>
      <c r="AS871"/>
      <c r="AT871"/>
      <c r="AU871"/>
      <c r="AV871"/>
      <c r="AW871"/>
      <c r="AX871"/>
      <c r="AY871"/>
      <c r="AZ871"/>
      <c r="BA871"/>
      <c r="BB871"/>
      <c r="BC871"/>
    </row>
    <row r="872" spans="1:55" s="8" customFormat="1">
      <c r="A872"/>
      <c r="B872"/>
      <c r="C872"/>
      <c r="D872"/>
      <c r="E872"/>
      <c r="F872"/>
      <c r="G872"/>
      <c r="H872"/>
      <c r="I872"/>
      <c r="J872"/>
      <c r="K872"/>
      <c r="L872"/>
      <c r="M872"/>
      <c r="N872"/>
      <c r="O872"/>
      <c r="P872"/>
      <c r="R872" s="47"/>
      <c r="S872"/>
      <c r="T872"/>
      <c r="U872"/>
      <c r="V872"/>
      <c r="W872"/>
      <c r="X872"/>
      <c r="Y872"/>
      <c r="Z872"/>
      <c r="AA872" s="12"/>
      <c r="AB872" s="12"/>
      <c r="AC872" s="12"/>
      <c r="AD872" s="12"/>
      <c r="AE872"/>
      <c r="AF872"/>
      <c r="AG872"/>
      <c r="AH872"/>
      <c r="AI872"/>
      <c r="AJ872"/>
      <c r="AK872"/>
      <c r="AL872"/>
      <c r="AM872"/>
      <c r="AN872"/>
      <c r="AO872"/>
      <c r="AP872"/>
      <c r="AQ872"/>
      <c r="AR872"/>
      <c r="AS872"/>
      <c r="AT872"/>
      <c r="AU872"/>
      <c r="AV872"/>
      <c r="AW872"/>
      <c r="AX872"/>
      <c r="AY872"/>
      <c r="AZ872"/>
      <c r="BA872"/>
      <c r="BB872"/>
      <c r="BC872"/>
    </row>
    <row r="873" spans="1:55" s="8" customFormat="1">
      <c r="A873"/>
      <c r="B873"/>
      <c r="C873"/>
      <c r="D873"/>
      <c r="E873"/>
      <c r="F873"/>
      <c r="G873"/>
      <c r="H873"/>
      <c r="I873"/>
      <c r="J873"/>
      <c r="K873"/>
      <c r="L873"/>
      <c r="M873"/>
      <c r="N873"/>
      <c r="O873"/>
      <c r="P873"/>
      <c r="R873" s="47"/>
      <c r="S873"/>
      <c r="T873"/>
      <c r="U873"/>
      <c r="V873"/>
      <c r="W873"/>
      <c r="X873"/>
      <c r="Y873"/>
      <c r="Z873"/>
      <c r="AA873" s="12"/>
      <c r="AB873" s="12"/>
      <c r="AC873" s="12"/>
      <c r="AD873" s="12"/>
      <c r="AE873"/>
      <c r="AF873"/>
      <c r="AG873"/>
      <c r="AH873"/>
      <c r="AI873"/>
      <c r="AJ873"/>
      <c r="AK873"/>
      <c r="AL873"/>
      <c r="AM873"/>
      <c r="AN873"/>
      <c r="AO873"/>
      <c r="AP873"/>
      <c r="AQ873"/>
      <c r="AR873"/>
      <c r="AS873"/>
      <c r="AT873"/>
      <c r="AU873"/>
      <c r="AV873"/>
      <c r="AW873"/>
      <c r="AX873"/>
      <c r="AY873"/>
      <c r="AZ873"/>
      <c r="BA873"/>
      <c r="BB873"/>
      <c r="BC873"/>
    </row>
    <row r="874" spans="1:55" s="8" customFormat="1">
      <c r="A874"/>
      <c r="B874"/>
      <c r="C874"/>
      <c r="D874"/>
      <c r="E874"/>
      <c r="F874"/>
      <c r="G874"/>
      <c r="H874"/>
      <c r="I874"/>
      <c r="J874"/>
      <c r="K874"/>
      <c r="L874"/>
      <c r="M874"/>
      <c r="N874"/>
      <c r="O874"/>
      <c r="P874"/>
      <c r="R874" s="47"/>
      <c r="S874"/>
      <c r="T874"/>
      <c r="U874"/>
      <c r="V874"/>
      <c r="W874"/>
      <c r="X874"/>
      <c r="Y874"/>
      <c r="Z874"/>
      <c r="AA874" s="12"/>
      <c r="AB874" s="12"/>
      <c r="AC874" s="12"/>
      <c r="AD874" s="12"/>
      <c r="AE874"/>
      <c r="AF874"/>
      <c r="AG874"/>
      <c r="AH874"/>
      <c r="AI874"/>
      <c r="AJ874"/>
      <c r="AK874"/>
      <c r="AL874"/>
      <c r="AM874"/>
      <c r="AN874"/>
      <c r="AO874"/>
      <c r="AP874"/>
      <c r="AQ874"/>
      <c r="AR874"/>
      <c r="AS874"/>
      <c r="AT874"/>
      <c r="AU874"/>
      <c r="AV874"/>
      <c r="AW874"/>
      <c r="AX874"/>
      <c r="AY874"/>
      <c r="AZ874"/>
      <c r="BA874"/>
      <c r="BB874"/>
      <c r="BC874"/>
    </row>
    <row r="875" spans="1:55" s="8" customFormat="1">
      <c r="A875"/>
      <c r="B875"/>
      <c r="C875"/>
      <c r="D875"/>
      <c r="E875"/>
      <c r="F875"/>
      <c r="G875"/>
      <c r="H875"/>
      <c r="I875"/>
      <c r="J875"/>
      <c r="K875"/>
      <c r="L875"/>
      <c r="M875"/>
      <c r="N875"/>
      <c r="O875"/>
      <c r="P875"/>
      <c r="R875" s="47"/>
      <c r="S875"/>
      <c r="T875"/>
      <c r="U875"/>
      <c r="V875"/>
      <c r="W875"/>
      <c r="X875"/>
      <c r="Y875"/>
      <c r="Z875"/>
      <c r="AA875" s="12"/>
      <c r="AB875" s="12"/>
      <c r="AC875" s="12"/>
      <c r="AD875" s="12"/>
      <c r="AE875"/>
      <c r="AF875"/>
      <c r="AG875"/>
      <c r="AH875"/>
      <c r="AI875"/>
      <c r="AJ875"/>
      <c r="AK875"/>
      <c r="AL875"/>
      <c r="AM875"/>
      <c r="AN875"/>
      <c r="AO875"/>
      <c r="AP875"/>
      <c r="AQ875"/>
      <c r="AR875"/>
      <c r="AS875"/>
      <c r="AT875"/>
      <c r="AU875"/>
      <c r="AV875"/>
      <c r="AW875"/>
      <c r="AX875"/>
      <c r="AY875"/>
      <c r="AZ875"/>
      <c r="BA875"/>
      <c r="BB875"/>
      <c r="BC875"/>
    </row>
    <row r="876" spans="1:55" s="8" customFormat="1">
      <c r="A876"/>
      <c r="B876"/>
      <c r="C876"/>
      <c r="D876"/>
      <c r="E876"/>
      <c r="F876"/>
      <c r="G876"/>
      <c r="H876"/>
      <c r="I876"/>
      <c r="J876"/>
      <c r="K876"/>
      <c r="L876"/>
      <c r="M876"/>
      <c r="N876"/>
      <c r="O876"/>
      <c r="P876"/>
      <c r="R876" s="47"/>
      <c r="S876"/>
      <c r="T876"/>
      <c r="U876"/>
      <c r="V876"/>
      <c r="W876"/>
      <c r="X876"/>
      <c r="Y876"/>
      <c r="Z876"/>
      <c r="AA876" s="12"/>
      <c r="AB876" s="12"/>
      <c r="AC876" s="12"/>
      <c r="AD876" s="12"/>
      <c r="AE876"/>
      <c r="AF876"/>
      <c r="AG876"/>
      <c r="AH876"/>
      <c r="AI876"/>
      <c r="AJ876"/>
      <c r="AK876"/>
      <c r="AL876"/>
      <c r="AM876"/>
      <c r="AN876"/>
      <c r="AO876"/>
      <c r="AP876"/>
      <c r="AQ876"/>
      <c r="AR876"/>
      <c r="AS876"/>
      <c r="AT876"/>
      <c r="AU876"/>
      <c r="AV876"/>
      <c r="AW876"/>
      <c r="AX876"/>
      <c r="AY876"/>
      <c r="AZ876"/>
      <c r="BA876"/>
      <c r="BB876"/>
      <c r="BC876"/>
    </row>
    <row r="877" spans="1:55" s="8" customFormat="1">
      <c r="A877"/>
      <c r="B877"/>
      <c r="C877"/>
      <c r="D877"/>
      <c r="E877"/>
      <c r="F877"/>
      <c r="G877"/>
      <c r="H877"/>
      <c r="I877"/>
      <c r="J877"/>
      <c r="K877"/>
      <c r="L877"/>
      <c r="M877"/>
      <c r="N877"/>
      <c r="O877"/>
      <c r="P877"/>
      <c r="R877" s="47"/>
      <c r="S877"/>
      <c r="T877"/>
      <c r="U877"/>
      <c r="V877"/>
      <c r="W877"/>
      <c r="X877"/>
      <c r="Y877"/>
      <c r="Z877"/>
      <c r="AA877" s="12"/>
      <c r="AB877" s="12"/>
      <c r="AC877" s="12"/>
      <c r="AD877" s="12"/>
      <c r="AE877"/>
      <c r="AF877"/>
      <c r="AG877"/>
      <c r="AH877"/>
      <c r="AI877"/>
      <c r="AJ877"/>
      <c r="AK877"/>
      <c r="AL877"/>
      <c r="AM877"/>
      <c r="AN877"/>
      <c r="AO877"/>
      <c r="AP877"/>
      <c r="AQ877"/>
      <c r="AR877"/>
      <c r="AS877"/>
      <c r="AT877"/>
      <c r="AU877"/>
      <c r="AV877"/>
      <c r="AW877"/>
      <c r="AX877"/>
      <c r="AY877"/>
      <c r="AZ877"/>
      <c r="BA877"/>
      <c r="BB877"/>
      <c r="BC877"/>
    </row>
    <row r="878" spans="1:55" s="8" customFormat="1">
      <c r="A878"/>
      <c r="B878"/>
      <c r="C878"/>
      <c r="D878"/>
      <c r="E878"/>
      <c r="F878"/>
      <c r="G878"/>
      <c r="H878"/>
      <c r="I878"/>
      <c r="J878"/>
      <c r="K878"/>
      <c r="L878"/>
      <c r="M878"/>
      <c r="N878"/>
      <c r="O878"/>
      <c r="P878"/>
      <c r="R878" s="47"/>
      <c r="S878"/>
      <c r="T878"/>
      <c r="U878"/>
      <c r="V878"/>
      <c r="W878"/>
      <c r="X878"/>
      <c r="Y878"/>
      <c r="Z878"/>
      <c r="AA878" s="12"/>
      <c r="AB878" s="12"/>
      <c r="AC878" s="12"/>
      <c r="AD878" s="12"/>
      <c r="AE878"/>
      <c r="AF878"/>
      <c r="AG878"/>
      <c r="AH878"/>
      <c r="AI878"/>
      <c r="AJ878"/>
      <c r="AK878"/>
      <c r="AL878"/>
      <c r="AM878"/>
      <c r="AN878"/>
      <c r="AO878"/>
      <c r="AP878"/>
      <c r="AQ878"/>
      <c r="AR878"/>
      <c r="AS878"/>
      <c r="AT878"/>
      <c r="AU878"/>
      <c r="AV878"/>
      <c r="AW878"/>
      <c r="AX878"/>
      <c r="AY878"/>
      <c r="AZ878"/>
      <c r="BA878"/>
      <c r="BB878"/>
      <c r="BC878"/>
    </row>
    <row r="879" spans="1:55" s="8" customFormat="1">
      <c r="A879"/>
      <c r="B879"/>
      <c r="C879"/>
      <c r="D879"/>
      <c r="E879"/>
      <c r="F879"/>
      <c r="G879"/>
      <c r="H879"/>
      <c r="I879"/>
      <c r="J879"/>
      <c r="K879"/>
      <c r="L879"/>
      <c r="M879"/>
      <c r="N879"/>
      <c r="O879"/>
      <c r="P879"/>
      <c r="R879" s="47"/>
      <c r="S879"/>
      <c r="T879"/>
      <c r="U879"/>
      <c r="V879"/>
      <c r="W879"/>
      <c r="X879"/>
      <c r="Y879"/>
      <c r="Z879"/>
      <c r="AA879" s="12"/>
      <c r="AB879" s="12"/>
      <c r="AC879" s="12"/>
      <c r="AD879" s="12"/>
      <c r="AE879"/>
      <c r="AF879"/>
      <c r="AG879"/>
      <c r="AH879"/>
      <c r="AI879"/>
      <c r="AJ879"/>
      <c r="AK879"/>
      <c r="AL879"/>
      <c r="AM879"/>
      <c r="AN879"/>
      <c r="AO879"/>
      <c r="AP879"/>
      <c r="AQ879"/>
      <c r="AR879"/>
      <c r="AS879"/>
      <c r="AT879"/>
      <c r="AU879"/>
      <c r="AV879"/>
      <c r="AW879"/>
      <c r="AX879"/>
      <c r="AY879"/>
      <c r="AZ879"/>
      <c r="BA879"/>
      <c r="BB879"/>
      <c r="BC879"/>
    </row>
    <row r="880" spans="1:55" s="8" customFormat="1">
      <c r="A880"/>
      <c r="B880"/>
      <c r="C880"/>
      <c r="D880"/>
      <c r="E880"/>
      <c r="F880"/>
      <c r="G880"/>
      <c r="H880"/>
      <c r="I880"/>
      <c r="J880"/>
      <c r="K880"/>
      <c r="L880"/>
      <c r="M880"/>
      <c r="N880"/>
      <c r="O880"/>
      <c r="P880"/>
      <c r="R880" s="47"/>
      <c r="S880"/>
      <c r="T880"/>
      <c r="U880"/>
      <c r="V880"/>
      <c r="W880"/>
      <c r="X880"/>
      <c r="Y880"/>
      <c r="Z880"/>
      <c r="AA880" s="12"/>
      <c r="AB880" s="12"/>
      <c r="AC880" s="12"/>
      <c r="AD880" s="12"/>
      <c r="AE880"/>
      <c r="AF880"/>
      <c r="AG880"/>
      <c r="AH880"/>
      <c r="AI880"/>
      <c r="AJ880"/>
      <c r="AK880"/>
      <c r="AL880"/>
      <c r="AM880"/>
      <c r="AN880"/>
      <c r="AO880"/>
      <c r="AP880"/>
      <c r="AQ880"/>
      <c r="AR880"/>
      <c r="AS880"/>
      <c r="AT880"/>
      <c r="AU880"/>
      <c r="AV880"/>
      <c r="AW880"/>
      <c r="AX880"/>
      <c r="AY880"/>
      <c r="AZ880"/>
      <c r="BA880"/>
      <c r="BB880"/>
      <c r="BC880"/>
    </row>
    <row r="881" spans="1:55" s="8" customFormat="1">
      <c r="A881"/>
      <c r="B881"/>
      <c r="C881"/>
      <c r="D881"/>
      <c r="E881"/>
      <c r="F881"/>
      <c r="G881"/>
      <c r="H881"/>
      <c r="I881"/>
      <c r="J881"/>
      <c r="K881"/>
      <c r="L881"/>
      <c r="M881"/>
      <c r="N881"/>
      <c r="O881"/>
      <c r="P881"/>
      <c r="R881" s="47"/>
      <c r="S881"/>
      <c r="T881"/>
      <c r="U881"/>
      <c r="V881"/>
      <c r="W881"/>
      <c r="X881"/>
      <c r="Y881"/>
      <c r="Z881"/>
      <c r="AA881" s="12"/>
      <c r="AB881" s="12"/>
      <c r="AC881" s="12"/>
      <c r="AD881" s="12"/>
      <c r="AE881"/>
      <c r="AF881"/>
      <c r="AG881"/>
      <c r="AH881"/>
      <c r="AI881"/>
      <c r="AJ881"/>
      <c r="AK881"/>
      <c r="AL881"/>
      <c r="AM881"/>
      <c r="AN881"/>
      <c r="AO881"/>
      <c r="AP881"/>
      <c r="AQ881"/>
      <c r="AR881"/>
      <c r="AS881"/>
      <c r="AT881"/>
      <c r="AU881"/>
      <c r="AV881"/>
      <c r="AW881"/>
      <c r="AX881"/>
      <c r="AY881"/>
      <c r="AZ881"/>
      <c r="BA881"/>
      <c r="BB881"/>
      <c r="BC881"/>
    </row>
    <row r="882" spans="1:55" s="8" customFormat="1">
      <c r="A882"/>
      <c r="B882"/>
      <c r="C882"/>
      <c r="D882"/>
      <c r="E882"/>
      <c r="F882"/>
      <c r="G882"/>
      <c r="H882"/>
      <c r="I882"/>
      <c r="J882"/>
      <c r="K882"/>
      <c r="L882"/>
      <c r="M882"/>
      <c r="N882"/>
      <c r="O882"/>
      <c r="P882"/>
      <c r="R882" s="47"/>
      <c r="S882"/>
      <c r="T882"/>
      <c r="U882"/>
      <c r="V882"/>
      <c r="W882"/>
      <c r="X882"/>
      <c r="Y882"/>
      <c r="Z882"/>
      <c r="AA882" s="12"/>
      <c r="AB882" s="12"/>
      <c r="AC882" s="12"/>
      <c r="AD882" s="12"/>
      <c r="AE882"/>
      <c r="AF882"/>
      <c r="AG882"/>
      <c r="AH882"/>
      <c r="AI882"/>
      <c r="AJ882"/>
      <c r="AK882"/>
      <c r="AL882"/>
      <c r="AM882"/>
      <c r="AN882"/>
      <c r="AO882"/>
      <c r="AP882"/>
      <c r="AQ882"/>
      <c r="AR882"/>
      <c r="AS882"/>
      <c r="AT882"/>
      <c r="AU882"/>
      <c r="AV882"/>
      <c r="AW882"/>
      <c r="AX882"/>
      <c r="AY882"/>
      <c r="AZ882"/>
      <c r="BA882"/>
      <c r="BB882"/>
      <c r="BC882"/>
    </row>
    <row r="883" spans="1:55" s="8" customFormat="1">
      <c r="A883"/>
      <c r="B883"/>
      <c r="C883"/>
      <c r="D883"/>
      <c r="E883"/>
      <c r="F883"/>
      <c r="G883"/>
      <c r="H883"/>
      <c r="I883"/>
      <c r="J883"/>
      <c r="K883"/>
      <c r="L883"/>
      <c r="M883"/>
      <c r="N883"/>
      <c r="O883"/>
      <c r="P883"/>
      <c r="R883" s="47"/>
      <c r="S883"/>
      <c r="T883"/>
      <c r="U883"/>
      <c r="V883"/>
      <c r="W883"/>
      <c r="X883"/>
      <c r="Y883"/>
      <c r="Z883"/>
      <c r="AA883" s="12"/>
      <c r="AB883" s="12"/>
      <c r="AC883" s="12"/>
      <c r="AD883" s="12"/>
      <c r="AE883"/>
      <c r="AF883"/>
      <c r="AG883"/>
      <c r="AH883"/>
      <c r="AI883"/>
      <c r="AJ883"/>
      <c r="AK883"/>
      <c r="AL883"/>
      <c r="AM883"/>
      <c r="AN883"/>
      <c r="AO883"/>
      <c r="AP883"/>
      <c r="AQ883"/>
      <c r="AR883"/>
      <c r="AS883"/>
      <c r="AT883"/>
      <c r="AU883"/>
      <c r="AV883"/>
      <c r="AW883"/>
      <c r="AX883"/>
      <c r="AY883"/>
      <c r="AZ883"/>
      <c r="BA883"/>
      <c r="BB883"/>
      <c r="BC883"/>
    </row>
    <row r="884" spans="1:55" s="8" customFormat="1">
      <c r="A884"/>
      <c r="B884"/>
      <c r="C884"/>
      <c r="D884"/>
      <c r="E884"/>
      <c r="F884"/>
      <c r="G884"/>
      <c r="H884"/>
      <c r="I884"/>
      <c r="J884"/>
      <c r="K884"/>
      <c r="L884"/>
      <c r="M884"/>
      <c r="N884"/>
      <c r="O884"/>
      <c r="P884"/>
      <c r="R884" s="47"/>
      <c r="S884"/>
      <c r="T884"/>
      <c r="U884"/>
      <c r="V884"/>
      <c r="W884"/>
      <c r="X884"/>
      <c r="Y884"/>
      <c r="Z884"/>
      <c r="AA884" s="12"/>
      <c r="AB884" s="12"/>
      <c r="AC884" s="12"/>
      <c r="AD884" s="12"/>
      <c r="AE884"/>
      <c r="AF884"/>
      <c r="AG884"/>
      <c r="AH884"/>
      <c r="AI884"/>
      <c r="AJ884"/>
      <c r="AK884"/>
      <c r="AL884"/>
      <c r="AM884"/>
      <c r="AN884"/>
      <c r="AO884"/>
      <c r="AP884"/>
      <c r="AQ884"/>
      <c r="AR884"/>
      <c r="AS884"/>
      <c r="AT884"/>
      <c r="AU884"/>
      <c r="AV884"/>
      <c r="AW884"/>
      <c r="AX884"/>
      <c r="AY884"/>
      <c r="AZ884"/>
      <c r="BA884"/>
      <c r="BB884"/>
      <c r="BC884"/>
    </row>
    <row r="885" spans="1:55" s="8" customFormat="1">
      <c r="A885"/>
      <c r="B885"/>
      <c r="C885"/>
      <c r="D885"/>
      <c r="E885"/>
      <c r="F885"/>
      <c r="G885"/>
      <c r="H885"/>
      <c r="I885"/>
      <c r="J885"/>
      <c r="K885"/>
      <c r="L885"/>
      <c r="M885"/>
      <c r="N885"/>
      <c r="O885"/>
      <c r="P885"/>
      <c r="R885" s="47"/>
      <c r="S885"/>
      <c r="T885"/>
      <c r="U885"/>
      <c r="V885"/>
      <c r="W885"/>
      <c r="X885"/>
      <c r="Y885"/>
      <c r="Z885"/>
      <c r="AA885" s="12"/>
      <c r="AB885" s="12"/>
      <c r="AC885" s="12"/>
      <c r="AD885" s="12"/>
      <c r="AE885"/>
      <c r="AF885"/>
      <c r="AG885"/>
      <c r="AH885"/>
      <c r="AI885"/>
      <c r="AJ885"/>
      <c r="AK885"/>
      <c r="AL885"/>
      <c r="AM885"/>
      <c r="AN885"/>
      <c r="AO885"/>
      <c r="AP885"/>
      <c r="AQ885"/>
      <c r="AR885"/>
      <c r="AS885"/>
      <c r="AT885"/>
      <c r="AU885"/>
      <c r="AV885"/>
      <c r="AW885"/>
      <c r="AX885"/>
      <c r="AY885"/>
      <c r="AZ885"/>
      <c r="BA885"/>
      <c r="BB885"/>
      <c r="BC885"/>
    </row>
    <row r="886" spans="1:55" s="8" customFormat="1">
      <c r="A886"/>
      <c r="B886"/>
      <c r="C886"/>
      <c r="D886"/>
      <c r="E886"/>
      <c r="F886"/>
      <c r="G886"/>
      <c r="H886"/>
      <c r="I886"/>
      <c r="J886"/>
      <c r="K886"/>
      <c r="L886"/>
      <c r="M886"/>
      <c r="N886"/>
      <c r="O886"/>
      <c r="P886"/>
      <c r="R886" s="47"/>
      <c r="S886"/>
      <c r="T886"/>
      <c r="U886"/>
      <c r="V886"/>
      <c r="W886"/>
      <c r="X886"/>
      <c r="Y886"/>
      <c r="Z886"/>
      <c r="AA886" s="12"/>
      <c r="AB886" s="12"/>
      <c r="AC886" s="12"/>
      <c r="AD886" s="12"/>
      <c r="AE886"/>
      <c r="AF886"/>
      <c r="AG886"/>
      <c r="AH886"/>
      <c r="AI886"/>
      <c r="AJ886"/>
      <c r="AK886"/>
      <c r="AL886"/>
      <c r="AM886"/>
      <c r="AN886"/>
      <c r="AO886"/>
      <c r="AP886"/>
      <c r="AQ886"/>
      <c r="AR886"/>
      <c r="AS886"/>
      <c r="AT886"/>
      <c r="AU886"/>
      <c r="AV886"/>
      <c r="AW886"/>
      <c r="AX886"/>
      <c r="AY886"/>
      <c r="AZ886"/>
      <c r="BA886"/>
      <c r="BB886"/>
      <c r="BC886"/>
    </row>
    <row r="887" spans="1:55" s="8" customFormat="1">
      <c r="A887"/>
      <c r="B887"/>
      <c r="C887"/>
      <c r="D887"/>
      <c r="E887"/>
      <c r="F887"/>
      <c r="G887"/>
      <c r="H887"/>
      <c r="I887"/>
      <c r="J887"/>
      <c r="K887"/>
      <c r="L887"/>
      <c r="M887"/>
      <c r="N887"/>
      <c r="O887"/>
      <c r="P887"/>
      <c r="R887" s="47"/>
      <c r="S887"/>
      <c r="T887"/>
      <c r="U887"/>
      <c r="V887"/>
      <c r="W887"/>
      <c r="X887"/>
      <c r="Y887"/>
      <c r="Z887"/>
      <c r="AA887" s="12"/>
      <c r="AB887" s="12"/>
      <c r="AC887" s="12"/>
      <c r="AD887" s="12"/>
      <c r="AE887"/>
      <c r="AF887"/>
      <c r="AG887"/>
      <c r="AH887"/>
      <c r="AI887"/>
      <c r="AJ887"/>
      <c r="AK887"/>
      <c r="AL887"/>
      <c r="AM887"/>
      <c r="AN887"/>
      <c r="AO887"/>
      <c r="AP887"/>
      <c r="AQ887"/>
      <c r="AR887"/>
      <c r="AS887"/>
      <c r="AT887"/>
      <c r="AU887"/>
      <c r="AV887"/>
      <c r="AW887"/>
      <c r="AX887"/>
      <c r="AY887"/>
      <c r="AZ887"/>
      <c r="BA887"/>
      <c r="BB887"/>
      <c r="BC887"/>
    </row>
    <row r="888" spans="1:55" s="8" customFormat="1">
      <c r="A888"/>
      <c r="B888"/>
      <c r="C888"/>
      <c r="D888"/>
      <c r="E888"/>
      <c r="F888"/>
      <c r="G888"/>
      <c r="H888"/>
      <c r="I888"/>
      <c r="J888"/>
      <c r="K888"/>
      <c r="L888"/>
      <c r="M888"/>
      <c r="N888"/>
      <c r="O888"/>
      <c r="P888"/>
      <c r="R888" s="47"/>
      <c r="S888"/>
      <c r="T888"/>
      <c r="U888"/>
      <c r="V888"/>
      <c r="W888"/>
      <c r="X888"/>
      <c r="Y888"/>
      <c r="Z888"/>
      <c r="AA888" s="12"/>
      <c r="AB888" s="12"/>
      <c r="AC888" s="12"/>
      <c r="AD888" s="12"/>
      <c r="AE888"/>
      <c r="AF888"/>
      <c r="AG888"/>
      <c r="AH888"/>
      <c r="AI888"/>
      <c r="AJ888"/>
      <c r="AK888"/>
      <c r="AL888"/>
      <c r="AM888"/>
      <c r="AN888"/>
      <c r="AO888"/>
      <c r="AP888"/>
      <c r="AQ888"/>
      <c r="AR888"/>
      <c r="AS888"/>
      <c r="AT888"/>
      <c r="AU888"/>
      <c r="AV888"/>
      <c r="AW888"/>
      <c r="AX888"/>
      <c r="AY888"/>
      <c r="AZ888"/>
      <c r="BA888"/>
      <c r="BB888"/>
      <c r="BC888"/>
    </row>
    <row r="889" spans="1:55" s="8" customFormat="1">
      <c r="A889"/>
      <c r="B889"/>
      <c r="C889"/>
      <c r="D889"/>
      <c r="E889"/>
      <c r="F889"/>
      <c r="G889"/>
      <c r="H889"/>
      <c r="I889"/>
      <c r="J889"/>
      <c r="K889"/>
      <c r="L889"/>
      <c r="M889"/>
      <c r="N889"/>
      <c r="O889"/>
      <c r="P889"/>
      <c r="R889" s="47"/>
      <c r="S889"/>
      <c r="T889"/>
      <c r="U889"/>
      <c r="V889"/>
      <c r="W889"/>
      <c r="X889"/>
      <c r="Y889"/>
      <c r="Z889"/>
      <c r="AA889" s="12"/>
      <c r="AB889" s="12"/>
      <c r="AC889" s="12"/>
      <c r="AD889" s="12"/>
      <c r="AE889"/>
      <c r="AF889"/>
      <c r="AG889"/>
      <c r="AH889"/>
      <c r="AI889"/>
      <c r="AJ889"/>
      <c r="AK889"/>
      <c r="AL889"/>
      <c r="AM889"/>
      <c r="AN889"/>
      <c r="AO889"/>
      <c r="AP889"/>
      <c r="AQ889"/>
      <c r="AR889"/>
      <c r="AS889"/>
      <c r="AT889"/>
      <c r="AU889"/>
      <c r="AV889"/>
      <c r="AW889"/>
      <c r="AX889"/>
      <c r="AY889"/>
      <c r="AZ889"/>
      <c r="BA889"/>
      <c r="BB889"/>
      <c r="BC889"/>
    </row>
    <row r="890" spans="1:55" s="8" customFormat="1">
      <c r="A890"/>
      <c r="B890"/>
      <c r="C890"/>
      <c r="D890"/>
      <c r="E890"/>
      <c r="F890"/>
      <c r="G890"/>
      <c r="H890"/>
      <c r="I890"/>
      <c r="J890"/>
      <c r="K890"/>
      <c r="L890"/>
      <c r="M890"/>
      <c r="N890"/>
      <c r="O890"/>
      <c r="P890"/>
      <c r="R890" s="47"/>
      <c r="S890"/>
      <c r="T890"/>
      <c r="U890"/>
      <c r="V890"/>
      <c r="W890"/>
      <c r="X890"/>
      <c r="Y890"/>
      <c r="Z890"/>
      <c r="AA890" s="12"/>
      <c r="AB890" s="12"/>
      <c r="AC890" s="12"/>
      <c r="AD890" s="12"/>
      <c r="AE890"/>
      <c r="AF890"/>
      <c r="AG890"/>
      <c r="AH890"/>
      <c r="AI890"/>
      <c r="AJ890"/>
      <c r="AK890"/>
      <c r="AL890"/>
      <c r="AM890"/>
      <c r="AN890"/>
      <c r="AO890"/>
      <c r="AP890"/>
      <c r="AQ890"/>
      <c r="AR890"/>
      <c r="AS890"/>
      <c r="AT890"/>
      <c r="AU890"/>
      <c r="AV890"/>
      <c r="AW890"/>
      <c r="AX890"/>
      <c r="AY890"/>
      <c r="AZ890"/>
      <c r="BA890"/>
      <c r="BB890"/>
      <c r="BC890"/>
    </row>
    <row r="891" spans="1:55" s="8" customFormat="1">
      <c r="A891"/>
      <c r="B891"/>
      <c r="C891"/>
      <c r="D891"/>
      <c r="E891"/>
      <c r="F891"/>
      <c r="G891"/>
      <c r="H891"/>
      <c r="I891"/>
      <c r="J891"/>
      <c r="K891"/>
      <c r="L891"/>
      <c r="M891"/>
      <c r="N891"/>
      <c r="O891"/>
      <c r="P891"/>
      <c r="R891" s="47"/>
      <c r="S891"/>
      <c r="T891"/>
      <c r="U891"/>
      <c r="V891"/>
      <c r="W891"/>
      <c r="X891"/>
      <c r="Y891"/>
      <c r="Z891"/>
      <c r="AA891" s="12"/>
      <c r="AB891" s="12"/>
      <c r="AC891" s="12"/>
      <c r="AD891" s="12"/>
      <c r="AE891"/>
      <c r="AF891"/>
      <c r="AG891"/>
      <c r="AH891"/>
      <c r="AI891"/>
      <c r="AJ891"/>
      <c r="AK891"/>
      <c r="AL891"/>
      <c r="AM891"/>
      <c r="AN891"/>
      <c r="AO891"/>
      <c r="AP891"/>
      <c r="AQ891"/>
      <c r="AR891"/>
      <c r="AS891"/>
      <c r="AT891"/>
      <c r="AU891"/>
      <c r="AV891"/>
      <c r="AW891"/>
      <c r="AX891"/>
      <c r="AY891"/>
      <c r="AZ891"/>
      <c r="BA891"/>
      <c r="BB891"/>
      <c r="BC891"/>
    </row>
    <row r="892" spans="1:55" s="8" customFormat="1">
      <c r="A892"/>
      <c r="B892"/>
      <c r="C892"/>
      <c r="D892"/>
      <c r="E892"/>
      <c r="F892"/>
      <c r="G892"/>
      <c r="H892"/>
      <c r="I892"/>
      <c r="J892"/>
      <c r="K892"/>
      <c r="L892"/>
      <c r="M892"/>
      <c r="N892"/>
      <c r="O892"/>
      <c r="P892"/>
      <c r="R892" s="47"/>
      <c r="S892"/>
      <c r="T892"/>
      <c r="U892"/>
      <c r="V892"/>
      <c r="W892"/>
      <c r="X892"/>
      <c r="Y892"/>
      <c r="Z892"/>
      <c r="AA892" s="12"/>
      <c r="AB892" s="12"/>
      <c r="AC892" s="12"/>
      <c r="AD892" s="12"/>
      <c r="AE892"/>
      <c r="AF892"/>
      <c r="AG892"/>
      <c r="AH892"/>
      <c r="AI892"/>
      <c r="AJ892"/>
      <c r="AK892"/>
      <c r="AL892"/>
      <c r="AM892"/>
      <c r="AN892"/>
      <c r="AO892"/>
      <c r="AP892"/>
      <c r="AQ892"/>
      <c r="AR892"/>
      <c r="AS892"/>
      <c r="AT892"/>
      <c r="AU892"/>
      <c r="AV892"/>
      <c r="AW892"/>
      <c r="AX892"/>
      <c r="AY892"/>
      <c r="AZ892"/>
      <c r="BA892"/>
      <c r="BB892"/>
      <c r="BC892"/>
    </row>
    <row r="893" spans="1:55" s="8" customFormat="1">
      <c r="A893"/>
      <c r="B893"/>
      <c r="C893"/>
      <c r="D893"/>
      <c r="E893"/>
      <c r="F893"/>
      <c r="G893"/>
      <c r="H893"/>
      <c r="I893"/>
      <c r="J893"/>
      <c r="K893"/>
      <c r="L893"/>
      <c r="M893"/>
      <c r="N893"/>
      <c r="O893"/>
      <c r="P893"/>
      <c r="R893" s="47"/>
      <c r="S893"/>
      <c r="T893"/>
      <c r="U893"/>
      <c r="V893"/>
      <c r="W893"/>
      <c r="X893"/>
      <c r="Y893"/>
      <c r="Z893"/>
      <c r="AA893" s="12"/>
      <c r="AB893" s="12"/>
      <c r="AC893" s="12"/>
      <c r="AD893" s="12"/>
      <c r="AE893"/>
      <c r="AF893"/>
      <c r="AG893"/>
      <c r="AH893"/>
      <c r="AI893"/>
      <c r="AJ893"/>
      <c r="AK893"/>
      <c r="AL893"/>
      <c r="AM893"/>
      <c r="AN893"/>
      <c r="AO893"/>
      <c r="AP893"/>
      <c r="AQ893"/>
      <c r="AR893"/>
      <c r="AS893"/>
      <c r="AT893"/>
      <c r="AU893"/>
      <c r="AV893"/>
      <c r="AW893"/>
      <c r="AX893"/>
      <c r="AY893"/>
      <c r="AZ893"/>
      <c r="BA893"/>
      <c r="BB893"/>
      <c r="BC893"/>
    </row>
    <row r="894" spans="1:55" s="8" customFormat="1">
      <c r="A894"/>
      <c r="B894"/>
      <c r="C894"/>
      <c r="D894"/>
      <c r="E894"/>
      <c r="F894"/>
      <c r="G894"/>
      <c r="H894"/>
      <c r="I894"/>
      <c r="J894"/>
      <c r="K894"/>
      <c r="L894"/>
      <c r="M894"/>
      <c r="N894"/>
      <c r="O894"/>
      <c r="P894"/>
      <c r="R894" s="47"/>
      <c r="S894"/>
      <c r="T894"/>
      <c r="U894"/>
      <c r="V894"/>
      <c r="W894"/>
      <c r="X894"/>
      <c r="Y894"/>
      <c r="Z894"/>
      <c r="AA894" s="12"/>
      <c r="AB894" s="12"/>
      <c r="AC894" s="12"/>
      <c r="AD894" s="12"/>
      <c r="AE894"/>
      <c r="AF894"/>
      <c r="AG894"/>
      <c r="AH894"/>
      <c r="AI894"/>
      <c r="AJ894"/>
      <c r="AK894"/>
      <c r="AL894"/>
      <c r="AM894"/>
      <c r="AN894"/>
      <c r="AO894"/>
      <c r="AP894"/>
      <c r="AQ894"/>
      <c r="AR894"/>
      <c r="AS894"/>
      <c r="AT894"/>
      <c r="AU894"/>
      <c r="AV894"/>
      <c r="AW894"/>
      <c r="AX894"/>
      <c r="AY894"/>
      <c r="AZ894"/>
      <c r="BA894"/>
      <c r="BB894"/>
      <c r="BC894"/>
    </row>
    <row r="895" spans="1:55" s="8" customFormat="1">
      <c r="A895"/>
      <c r="B895"/>
      <c r="C895"/>
      <c r="D895"/>
      <c r="E895"/>
      <c r="F895"/>
      <c r="G895"/>
      <c r="H895"/>
      <c r="I895"/>
      <c r="J895"/>
      <c r="K895"/>
      <c r="L895"/>
      <c r="M895"/>
      <c r="N895"/>
      <c r="O895"/>
      <c r="P895"/>
      <c r="R895" s="47"/>
      <c r="S895"/>
      <c r="T895"/>
      <c r="U895"/>
      <c r="V895"/>
      <c r="W895"/>
      <c r="X895"/>
      <c r="Y895"/>
      <c r="Z895"/>
      <c r="AA895" s="12"/>
      <c r="AB895" s="12"/>
      <c r="AC895" s="12"/>
      <c r="AD895" s="12"/>
      <c r="AE895"/>
      <c r="AF895"/>
      <c r="AG895"/>
      <c r="AH895"/>
      <c r="AI895"/>
      <c r="AJ895"/>
      <c r="AK895"/>
      <c r="AL895"/>
      <c r="AM895"/>
      <c r="AN895"/>
      <c r="AO895"/>
      <c r="AP895"/>
      <c r="AQ895"/>
      <c r="AR895"/>
      <c r="AS895"/>
      <c r="AT895"/>
      <c r="AU895"/>
      <c r="AV895"/>
      <c r="AW895"/>
      <c r="AX895"/>
      <c r="AY895"/>
      <c r="AZ895"/>
      <c r="BA895"/>
      <c r="BB895"/>
      <c r="BC895"/>
    </row>
    <row r="896" spans="1:55" s="8" customFormat="1">
      <c r="A896"/>
      <c r="B896"/>
      <c r="C896"/>
      <c r="D896"/>
      <c r="E896"/>
      <c r="F896"/>
      <c r="G896"/>
      <c r="H896"/>
      <c r="I896"/>
      <c r="J896"/>
      <c r="K896"/>
      <c r="L896"/>
      <c r="M896"/>
      <c r="N896"/>
      <c r="O896"/>
      <c r="P896"/>
      <c r="R896" s="47"/>
      <c r="S896"/>
      <c r="T896"/>
      <c r="U896"/>
      <c r="V896"/>
      <c r="W896"/>
      <c r="X896"/>
      <c r="Y896"/>
      <c r="Z896"/>
      <c r="AA896" s="12"/>
      <c r="AB896" s="12"/>
      <c r="AC896" s="12"/>
      <c r="AD896" s="12"/>
      <c r="AE896"/>
      <c r="AF896"/>
      <c r="AG896"/>
      <c r="AH896"/>
      <c r="AI896"/>
      <c r="AJ896"/>
      <c r="AK896"/>
      <c r="AL896"/>
      <c r="AM896"/>
      <c r="AN896"/>
      <c r="AO896"/>
      <c r="AP896"/>
      <c r="AQ896"/>
      <c r="AR896"/>
      <c r="AS896"/>
      <c r="AT896"/>
      <c r="AU896"/>
      <c r="AV896"/>
      <c r="AW896"/>
      <c r="AX896"/>
      <c r="AY896"/>
      <c r="AZ896"/>
      <c r="BA896"/>
      <c r="BB896"/>
      <c r="BC896"/>
    </row>
    <row r="897" spans="1:55" s="8" customFormat="1">
      <c r="A897"/>
      <c r="B897"/>
      <c r="C897"/>
      <c r="D897"/>
      <c r="E897"/>
      <c r="F897"/>
      <c r="G897"/>
      <c r="H897"/>
      <c r="I897"/>
      <c r="J897"/>
      <c r="K897"/>
      <c r="L897"/>
      <c r="M897"/>
      <c r="N897"/>
      <c r="O897"/>
      <c r="P897"/>
      <c r="R897" s="47"/>
      <c r="S897"/>
      <c r="T897"/>
      <c r="U897"/>
      <c r="V897"/>
      <c r="W897"/>
      <c r="X897"/>
      <c r="Y897"/>
      <c r="Z897"/>
      <c r="AA897" s="12"/>
      <c r="AB897" s="12"/>
      <c r="AC897" s="12"/>
      <c r="AD897" s="12"/>
      <c r="AE897"/>
      <c r="AF897"/>
      <c r="AG897"/>
      <c r="AH897"/>
      <c r="AI897"/>
      <c r="AJ897"/>
      <c r="AK897"/>
      <c r="AL897"/>
      <c r="AM897"/>
      <c r="AN897"/>
      <c r="AO897"/>
      <c r="AP897"/>
      <c r="AQ897"/>
      <c r="AR897"/>
      <c r="AS897"/>
      <c r="AT897"/>
      <c r="AU897"/>
      <c r="AV897"/>
      <c r="AW897"/>
      <c r="AX897"/>
      <c r="AY897"/>
      <c r="AZ897"/>
      <c r="BA897"/>
      <c r="BB897"/>
      <c r="BC897"/>
    </row>
    <row r="898" spans="1:55" s="8" customFormat="1">
      <c r="A898"/>
      <c r="B898"/>
      <c r="C898"/>
      <c r="D898"/>
      <c r="E898"/>
      <c r="F898"/>
      <c r="G898"/>
      <c r="H898"/>
      <c r="I898"/>
      <c r="J898"/>
      <c r="K898"/>
      <c r="L898"/>
      <c r="M898"/>
      <c r="N898"/>
      <c r="O898"/>
      <c r="P898"/>
      <c r="R898" s="47"/>
      <c r="S898"/>
      <c r="T898"/>
      <c r="U898"/>
      <c r="V898"/>
      <c r="W898"/>
      <c r="X898"/>
      <c r="Y898"/>
      <c r="Z898"/>
      <c r="AA898" s="12"/>
      <c r="AB898" s="12"/>
      <c r="AC898" s="12"/>
      <c r="AD898" s="12"/>
      <c r="AE898"/>
      <c r="AF898"/>
      <c r="AG898"/>
      <c r="AH898"/>
      <c r="AI898"/>
      <c r="AJ898"/>
      <c r="AK898"/>
      <c r="AL898"/>
      <c r="AM898"/>
      <c r="AN898"/>
      <c r="AO898"/>
      <c r="AP898"/>
      <c r="AQ898"/>
      <c r="AR898"/>
      <c r="AS898"/>
      <c r="AT898"/>
      <c r="AU898"/>
      <c r="AV898"/>
      <c r="AW898"/>
      <c r="AX898"/>
      <c r="AY898"/>
      <c r="AZ898"/>
      <c r="BA898"/>
      <c r="BB898"/>
      <c r="BC898"/>
    </row>
    <row r="899" spans="1:55" s="8" customFormat="1">
      <c r="A899"/>
      <c r="B899"/>
      <c r="C899"/>
      <c r="D899"/>
      <c r="E899"/>
      <c r="F899"/>
      <c r="G899"/>
      <c r="H899"/>
      <c r="I899"/>
      <c r="J899"/>
      <c r="K899"/>
      <c r="L899"/>
      <c r="M899"/>
      <c r="N899"/>
      <c r="O899"/>
      <c r="P899"/>
      <c r="R899" s="47"/>
      <c r="S899"/>
      <c r="T899"/>
      <c r="U899"/>
      <c r="V899"/>
      <c r="W899"/>
      <c r="X899"/>
      <c r="Y899"/>
      <c r="Z899"/>
      <c r="AA899" s="12"/>
      <c r="AB899" s="12"/>
      <c r="AC899" s="12"/>
      <c r="AD899" s="12"/>
      <c r="AE899"/>
      <c r="AF899"/>
      <c r="AG899"/>
      <c r="AH899"/>
      <c r="AI899"/>
      <c r="AJ899"/>
      <c r="AK899"/>
      <c r="AL899"/>
      <c r="AM899"/>
      <c r="AN899"/>
      <c r="AO899"/>
      <c r="AP899"/>
      <c r="AQ899"/>
      <c r="AR899"/>
      <c r="AS899"/>
      <c r="AT899"/>
      <c r="AU899"/>
      <c r="AV899"/>
      <c r="AW899"/>
      <c r="AX899"/>
      <c r="AY899"/>
      <c r="AZ899"/>
      <c r="BA899"/>
      <c r="BB899"/>
      <c r="BC899"/>
    </row>
    <row r="900" spans="1:55" s="8" customFormat="1">
      <c r="A900"/>
      <c r="B900"/>
      <c r="C900"/>
      <c r="D900"/>
      <c r="E900"/>
      <c r="F900"/>
      <c r="G900"/>
      <c r="H900"/>
      <c r="I900"/>
      <c r="J900"/>
      <c r="K900"/>
      <c r="L900"/>
      <c r="M900"/>
      <c r="N900"/>
      <c r="O900"/>
      <c r="P900"/>
      <c r="R900" s="47"/>
      <c r="S900"/>
      <c r="T900"/>
      <c r="U900"/>
      <c r="V900"/>
      <c r="W900"/>
      <c r="X900"/>
      <c r="Y900"/>
      <c r="Z900"/>
      <c r="AA900" s="12"/>
      <c r="AB900" s="12"/>
      <c r="AC900" s="12"/>
      <c r="AD900" s="12"/>
      <c r="AE900"/>
      <c r="AF900"/>
      <c r="AG900"/>
      <c r="AH900"/>
      <c r="AI900"/>
      <c r="AJ900"/>
      <c r="AK900"/>
      <c r="AL900"/>
      <c r="AM900"/>
      <c r="AN900"/>
      <c r="AO900"/>
      <c r="AP900"/>
      <c r="AQ900"/>
      <c r="AR900"/>
      <c r="AS900"/>
      <c r="AT900"/>
      <c r="AU900"/>
      <c r="AV900"/>
      <c r="AW900"/>
      <c r="AX900"/>
      <c r="AY900"/>
      <c r="AZ900"/>
      <c r="BA900"/>
      <c r="BB900"/>
      <c r="BC900"/>
    </row>
    <row r="901" spans="1:55" s="8" customFormat="1">
      <c r="A901"/>
      <c r="B901"/>
      <c r="C901"/>
      <c r="D901"/>
      <c r="E901"/>
      <c r="F901"/>
      <c r="G901"/>
      <c r="H901"/>
      <c r="I901"/>
      <c r="J901"/>
      <c r="K901"/>
      <c r="L901"/>
      <c r="M901"/>
      <c r="N901"/>
      <c r="O901"/>
      <c r="P901"/>
      <c r="R901" s="47"/>
      <c r="S901"/>
      <c r="T901"/>
      <c r="U901"/>
      <c r="V901"/>
      <c r="W901"/>
      <c r="X901"/>
      <c r="Y901"/>
      <c r="Z901"/>
      <c r="AA901" s="12"/>
      <c r="AB901" s="12"/>
      <c r="AC901" s="12"/>
      <c r="AD901" s="12"/>
      <c r="AE901"/>
      <c r="AF901"/>
      <c r="AG901"/>
      <c r="AH901"/>
      <c r="AI901"/>
      <c r="AJ901"/>
      <c r="AK901"/>
      <c r="AL901"/>
      <c r="AM901"/>
      <c r="AN901"/>
      <c r="AO901"/>
      <c r="AP901"/>
      <c r="AQ901"/>
      <c r="AR901"/>
      <c r="AS901"/>
      <c r="AT901"/>
      <c r="AU901"/>
      <c r="AV901"/>
      <c r="AW901"/>
      <c r="AX901"/>
      <c r="AY901"/>
      <c r="AZ901"/>
      <c r="BA901"/>
      <c r="BB901"/>
      <c r="BC901"/>
    </row>
    <row r="902" spans="1:55" s="8" customFormat="1">
      <c r="A902"/>
      <c r="B902"/>
      <c r="C902"/>
      <c r="D902"/>
      <c r="E902"/>
      <c r="F902"/>
      <c r="G902"/>
      <c r="H902"/>
      <c r="I902"/>
      <c r="J902"/>
      <c r="K902"/>
      <c r="L902"/>
      <c r="M902"/>
      <c r="N902"/>
      <c r="O902"/>
      <c r="P902"/>
      <c r="R902" s="47"/>
      <c r="S902"/>
      <c r="T902"/>
      <c r="U902"/>
      <c r="V902"/>
      <c r="W902"/>
      <c r="X902"/>
      <c r="Y902"/>
      <c r="Z902"/>
      <c r="AA902" s="12"/>
      <c r="AB902" s="12"/>
      <c r="AC902" s="12"/>
      <c r="AD902" s="12"/>
      <c r="AE902"/>
      <c r="AF902"/>
      <c r="AG902"/>
      <c r="AH902"/>
      <c r="AI902"/>
      <c r="AJ902"/>
      <c r="AK902"/>
      <c r="AL902"/>
      <c r="AM902"/>
      <c r="AN902"/>
      <c r="AO902"/>
      <c r="AP902"/>
      <c r="AQ902"/>
      <c r="AR902"/>
      <c r="AS902"/>
      <c r="AT902"/>
      <c r="AU902"/>
      <c r="AV902"/>
      <c r="AW902"/>
      <c r="AX902"/>
      <c r="AY902"/>
      <c r="AZ902"/>
      <c r="BA902"/>
      <c r="BB902"/>
      <c r="BC902"/>
    </row>
  </sheetData>
  <sheetProtection algorithmName="SHA-512" hashValue="1VqAOeC0HY7CCbpfmrYktK6CZPyfonmTa1kkghoeDJ2Mx/5haY0gPDooKro6RVuMCGijbf6Zvt2gKs2mYJj6pw==" saltValue="m8tUdI2WRcAsosb/fPRTjw==" spinCount="100000" sheet="1" selectLockedCells="1"/>
  <mergeCells count="50">
    <mergeCell ref="A1:F1"/>
    <mergeCell ref="C32:M32"/>
    <mergeCell ref="D36:L36"/>
    <mergeCell ref="D47:H47"/>
    <mergeCell ref="I43:L43"/>
    <mergeCell ref="I45:L45"/>
    <mergeCell ref="I46:L46"/>
    <mergeCell ref="D43:H43"/>
    <mergeCell ref="D45:H45"/>
    <mergeCell ref="D46:H46"/>
    <mergeCell ref="F26:G26"/>
    <mergeCell ref="B3:N3"/>
    <mergeCell ref="C12:M12"/>
    <mergeCell ref="I16:L16"/>
    <mergeCell ref="E19:F20"/>
    <mergeCell ref="E22:F23"/>
    <mergeCell ref="F14:L14"/>
    <mergeCell ref="C5:M5"/>
    <mergeCell ref="D14:E14"/>
    <mergeCell ref="D7:E7"/>
    <mergeCell ref="F7:L7"/>
    <mergeCell ref="H9:L9"/>
    <mergeCell ref="D9:G9"/>
    <mergeCell ref="F28:G28"/>
    <mergeCell ref="D34:E34"/>
    <mergeCell ref="I40:L40"/>
    <mergeCell ref="I41:L41"/>
    <mergeCell ref="D39:H39"/>
    <mergeCell ref="D37:H37"/>
    <mergeCell ref="F34:L34"/>
    <mergeCell ref="I39:L39"/>
    <mergeCell ref="D40:H40"/>
    <mergeCell ref="D41:H41"/>
    <mergeCell ref="F29:G30"/>
    <mergeCell ref="D38:H38"/>
    <mergeCell ref="I38:L38"/>
    <mergeCell ref="I17:L28"/>
    <mergeCell ref="D26:E26"/>
    <mergeCell ref="D28:E28"/>
    <mergeCell ref="D53:J53"/>
    <mergeCell ref="D54:L54"/>
    <mergeCell ref="I48:L48"/>
    <mergeCell ref="I37:L37"/>
    <mergeCell ref="I47:L47"/>
    <mergeCell ref="D48:H48"/>
    <mergeCell ref="D42:H42"/>
    <mergeCell ref="I42:L42"/>
    <mergeCell ref="I44:L44"/>
    <mergeCell ref="D44:H44"/>
    <mergeCell ref="D51:J51"/>
  </mergeCells>
  <conditionalFormatting sqref="D54:L54">
    <cfRule type="expression" dxfId="346" priority="1">
      <formula>$K$51="Yes"</formula>
    </cfRule>
  </conditionalFormatting>
  <dataValidations count="7">
    <dataValidation type="date" operator="greaterThan" allowBlank="1" showInputMessage="1" showErrorMessage="1" error="Estimated Instruction End Date cannot be before the Instruction Start Date or after the Agreement End Date._x000a_" prompt="Please enter the date as &quot;Month Day, Year&quot; or &quot;MM/DD/YYYY&quot;." sqref="G22" xr:uid="{00000000-0002-0000-0400-000000000000}">
      <formula1>G19</formula1>
    </dataValidation>
    <dataValidation type="date" operator="greaterThan" allowBlank="1" showInputMessage="1" showErrorMessage="1" error="The Agreement Start Date must be after today." prompt="Please enter the date as &quot;Month Day, Year&quot; or &quot;MM/DD/YYYY&quot;." sqref="G17" xr:uid="{00000000-0002-0000-0400-000001000000}">
      <formula1>TODAY()</formula1>
    </dataValidation>
    <dataValidation type="date" operator="greaterThan" allowBlank="1" showInputMessage="1" showErrorMessage="1" error="Estimated Implementation Start Date cannot be before Agreement Start Date_x000a_" prompt="Please enter the date as &quot;Month Day, Year&quot; or &quot;MM/DD/YYYY&quot;." sqref="G19" xr:uid="{00000000-0002-0000-0400-000002000000}">
      <formula1>G17</formula1>
    </dataValidation>
    <dataValidation type="date" operator="greaterThan" allowBlank="1" error="End date of Agreement must be no later than 12/31/2020" prompt="Please enter the date as &quot;Month Day, Year&quot; or &quot;MM/DD/YYYY&quot;." sqref="G25" xr:uid="{00000000-0002-0000-0400-000003000000}">
      <formula1>G23</formula1>
    </dataValidation>
    <dataValidation type="list" allowBlank="1" showInputMessage="1" showErrorMessage="1" sqref="H9:L9" xr:uid="{00000000-0002-0000-0400-000004000000}">
      <formula1>$T$3:$T$5</formula1>
    </dataValidation>
    <dataValidation type="list" allowBlank="1" showInputMessage="1" showErrorMessage="1" sqref="K51" xr:uid="{00000000-0002-0000-0400-000005000000}">
      <formula1>$S$50:$S$52</formula1>
    </dataValidation>
    <dataValidation type="date" operator="greaterThan" allowBlank="1" showInputMessage="1" showErrorMessage="1" error="End Date of Agreement must be after the Instruction End Date." prompt="Please enter the date as &quot;Month Day, Year&quot; or &quot;MM/DD/YYYY&quot;." sqref="G24" xr:uid="{00000000-0002-0000-0400-000006000000}">
      <formula1>G22</formula1>
    </dataValidation>
  </dataValidations>
  <hyperlinks>
    <hyperlink ref="A1:F1" location="'Cover sheet'!A1" display="Click Here to Return to Cover Sheet" xr:uid="{00000000-0004-0000-0400-000000000000}"/>
  </hyperlinks>
  <pageMargins left="0.45" right="0.45" top="0.5" bottom="0.5" header="0.3" footer="0.3"/>
  <pageSetup paperSize="5" scale="60" orientation="portrait" r:id="rId1"/>
  <headerFooter>
    <oddHeader>&amp;C&amp;A&amp;RPage &amp;P</oddHead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autoPageBreaks="0"/>
  </sheetPr>
  <dimension ref="A1:BB961"/>
  <sheetViews>
    <sheetView showGridLines="0" topLeftCell="A8" zoomScaleNormal="100" workbookViewId="0">
      <selection activeCell="D11" sqref="D11:L11"/>
    </sheetView>
  </sheetViews>
  <sheetFormatPr defaultColWidth="9.140625" defaultRowHeight="15"/>
  <cols>
    <col min="1" max="2" width="2.42578125" customWidth="1"/>
    <col min="3" max="3" width="3.7109375" customWidth="1"/>
    <col min="4" max="4" width="11" customWidth="1"/>
    <col min="5" max="5" width="19.140625" customWidth="1"/>
    <col min="6" max="6" width="26.28515625" customWidth="1"/>
    <col min="7" max="7" width="26.42578125" customWidth="1"/>
    <col min="8" max="8" width="26.140625" customWidth="1"/>
    <col min="9" max="9" width="26.7109375" customWidth="1"/>
    <col min="10" max="10" width="30.7109375" customWidth="1"/>
    <col min="11" max="11" width="20.7109375" customWidth="1"/>
    <col min="12" max="14" width="2.7109375" customWidth="1"/>
    <col min="15" max="15" width="2.85546875" style="8" customWidth="1"/>
    <col min="16" max="16" width="7.42578125" style="8" hidden="1" customWidth="1"/>
    <col min="17" max="17" width="9.140625" hidden="1" customWidth="1"/>
    <col min="18" max="18" width="12.42578125" hidden="1" customWidth="1"/>
    <col min="19" max="19" width="17.28515625" hidden="1" customWidth="1"/>
    <col min="20" max="20" width="13.5703125" style="47" hidden="1" customWidth="1"/>
    <col min="21" max="21" width="15.7109375" hidden="1" customWidth="1"/>
    <col min="22" max="22" width="21.28515625" hidden="1" customWidth="1"/>
    <col min="23" max="23" width="8.85546875" hidden="1" customWidth="1"/>
    <col min="24" max="25" width="9.140625" hidden="1" customWidth="1"/>
    <col min="26" max="26" width="9.140625" style="12" hidden="1" customWidth="1"/>
    <col min="27" max="27" width="9.7109375" style="12" customWidth="1"/>
    <col min="28" max="29" width="9.140625" style="12" customWidth="1"/>
    <col min="30" max="35" width="9.140625" customWidth="1"/>
  </cols>
  <sheetData>
    <row r="1" spans="1:29" ht="15.75" thickBot="1">
      <c r="A1" s="756"/>
      <c r="B1" s="756"/>
      <c r="C1" s="756"/>
      <c r="D1" s="756"/>
      <c r="E1" s="756"/>
    </row>
    <row r="2" spans="1:29" ht="18" customHeight="1">
      <c r="A2" s="351"/>
      <c r="B2" s="390"/>
      <c r="C2" s="390"/>
      <c r="D2" s="390"/>
      <c r="E2" s="390"/>
      <c r="F2" s="390"/>
      <c r="G2" s="390"/>
      <c r="H2" s="390"/>
      <c r="I2" s="390"/>
      <c r="J2" s="390"/>
      <c r="K2" s="390"/>
      <c r="L2" s="390"/>
      <c r="M2" s="390"/>
      <c r="N2" s="390"/>
      <c r="O2" s="418"/>
    </row>
    <row r="3" spans="1:29" s="71" customFormat="1" ht="24" customHeight="1">
      <c r="A3" s="419"/>
      <c r="B3" s="759" t="s">
        <v>257</v>
      </c>
      <c r="C3" s="905"/>
      <c r="D3" s="905"/>
      <c r="E3" s="905"/>
      <c r="F3" s="905"/>
      <c r="G3" s="905"/>
      <c r="H3" s="905"/>
      <c r="I3" s="905"/>
      <c r="J3" s="905"/>
      <c r="K3" s="905"/>
      <c r="L3" s="905"/>
      <c r="M3" s="905"/>
      <c r="N3" s="905"/>
      <c r="O3" s="397"/>
      <c r="P3" s="17"/>
      <c r="Q3" s="17"/>
      <c r="R3" s="17"/>
      <c r="S3" s="17"/>
      <c r="T3" s="46"/>
      <c r="U3" s="17"/>
      <c r="V3" s="17"/>
      <c r="W3" s="17"/>
      <c r="X3" s="24"/>
      <c r="Y3" s="24"/>
      <c r="Z3" s="413"/>
      <c r="AA3" s="413"/>
      <c r="AB3" s="413"/>
      <c r="AC3" s="413"/>
    </row>
    <row r="4" spans="1:29" ht="6" customHeight="1">
      <c r="A4" s="360"/>
      <c r="C4" s="711"/>
      <c r="D4" s="711"/>
      <c r="E4" s="711"/>
      <c r="F4" s="711"/>
      <c r="G4" s="711"/>
      <c r="H4" s="711"/>
      <c r="I4" s="711"/>
      <c r="K4" s="46"/>
      <c r="L4" s="15"/>
      <c r="M4" s="15"/>
      <c r="O4" s="363"/>
      <c r="P4"/>
      <c r="T4"/>
      <c r="Z4"/>
      <c r="AA4"/>
      <c r="AB4"/>
      <c r="AC4"/>
    </row>
    <row r="5" spans="1:29" ht="18.75" customHeight="1">
      <c r="A5" s="360"/>
      <c r="C5" s="923" t="s">
        <v>37</v>
      </c>
      <c r="D5" s="924"/>
      <c r="E5" s="925" t="s">
        <v>258</v>
      </c>
      <c r="F5" s="926"/>
      <c r="G5" s="926"/>
      <c r="H5" s="926"/>
      <c r="I5" s="926"/>
      <c r="J5" s="926"/>
      <c r="K5" s="926"/>
      <c r="L5" s="926"/>
      <c r="M5" s="927"/>
      <c r="N5" s="121"/>
      <c r="O5" s="420"/>
      <c r="P5" s="121"/>
      <c r="Q5" s="121"/>
      <c r="T5"/>
      <c r="Z5"/>
      <c r="AA5"/>
      <c r="AB5"/>
      <c r="AC5"/>
    </row>
    <row r="6" spans="1:29" ht="9.9499999999999993" customHeight="1">
      <c r="A6" s="360"/>
      <c r="C6" s="921"/>
      <c r="D6" s="922"/>
      <c r="E6" s="922"/>
      <c r="F6" s="922"/>
      <c r="G6" s="922"/>
      <c r="H6" s="727"/>
      <c r="I6" s="727"/>
      <c r="K6" s="46"/>
      <c r="L6" s="15"/>
      <c r="M6" s="15"/>
      <c r="O6" s="363"/>
      <c r="P6"/>
      <c r="T6"/>
      <c r="Z6"/>
      <c r="AA6"/>
      <c r="AB6"/>
      <c r="AC6"/>
    </row>
    <row r="7" spans="1:29" s="71" customFormat="1" ht="9.9499999999999993" customHeight="1">
      <c r="A7" s="419"/>
      <c r="D7" s="53"/>
      <c r="E7" s="53"/>
      <c r="F7" s="53"/>
      <c r="G7" s="53"/>
      <c r="H7" s="53"/>
      <c r="I7" s="53"/>
      <c r="J7" s="53"/>
      <c r="K7" s="53"/>
      <c r="L7" s="53"/>
      <c r="M7" s="53"/>
      <c r="N7" s="53"/>
      <c r="O7" s="397"/>
      <c r="P7" s="17"/>
      <c r="Q7" s="17"/>
      <c r="R7" s="17"/>
      <c r="S7" s="17"/>
      <c r="T7" s="46"/>
      <c r="U7" s="17"/>
      <c r="V7" s="17"/>
      <c r="W7" s="17"/>
      <c r="X7" s="24"/>
      <c r="Y7" s="24"/>
      <c r="Z7" s="413"/>
      <c r="AA7" s="413"/>
      <c r="AB7" s="413"/>
      <c r="AC7" s="413"/>
    </row>
    <row r="8" spans="1:29" ht="20.100000000000001" customHeight="1">
      <c r="A8" s="360"/>
      <c r="C8" s="802" t="s">
        <v>259</v>
      </c>
      <c r="D8" s="803"/>
      <c r="E8" s="803"/>
      <c r="F8" s="803"/>
      <c r="G8" s="803"/>
      <c r="H8" s="803"/>
      <c r="I8" s="803"/>
      <c r="J8" s="803"/>
      <c r="K8" s="803"/>
      <c r="L8" s="803"/>
      <c r="M8" s="804"/>
      <c r="N8" s="711"/>
      <c r="O8" s="421"/>
      <c r="P8" s="20"/>
      <c r="Q8" s="132"/>
      <c r="R8" s="132"/>
      <c r="S8" s="544" t="s">
        <v>41</v>
      </c>
      <c r="T8" s="530" t="s">
        <v>95</v>
      </c>
      <c r="U8" s="528" t="s">
        <v>96</v>
      </c>
      <c r="V8" s="27"/>
      <c r="W8" s="27"/>
    </row>
    <row r="9" spans="1:29" ht="9.9499999999999993" customHeight="1">
      <c r="A9" s="360"/>
      <c r="C9" s="60"/>
      <c r="D9" s="54"/>
      <c r="E9" s="54"/>
      <c r="F9" s="54"/>
      <c r="G9" s="54"/>
      <c r="H9" s="54"/>
      <c r="I9" s="54"/>
      <c r="J9" s="54"/>
      <c r="K9" s="54"/>
      <c r="L9" s="54"/>
      <c r="M9" s="115"/>
      <c r="N9" s="711"/>
      <c r="O9" s="421"/>
      <c r="P9" s="20"/>
      <c r="Q9" s="133"/>
      <c r="R9" s="133"/>
      <c r="S9" s="133"/>
      <c r="T9" s="225"/>
      <c r="V9" s="129"/>
      <c r="W9" s="129"/>
    </row>
    <row r="10" spans="1:29" s="118" customFormat="1" ht="20.100000000000001" customHeight="1">
      <c r="A10" s="368"/>
      <c r="C10" s="79"/>
      <c r="D10" s="801" t="s">
        <v>260</v>
      </c>
      <c r="E10" s="801"/>
      <c r="F10" s="801"/>
      <c r="G10" s="801"/>
      <c r="H10" s="801"/>
      <c r="I10" s="801"/>
      <c r="J10" s="801"/>
      <c r="K10" s="801"/>
      <c r="L10" s="801"/>
      <c r="M10" s="414"/>
      <c r="N10" s="123"/>
      <c r="O10" s="411"/>
      <c r="P10" s="124"/>
      <c r="S10" s="545" t="s">
        <v>175</v>
      </c>
      <c r="T10" s="82">
        <f>IF(D11="",1,0)</f>
        <v>1</v>
      </c>
      <c r="Z10" s="125"/>
      <c r="AA10" s="125"/>
      <c r="AB10" s="125"/>
      <c r="AC10" s="125"/>
    </row>
    <row r="11" spans="1:29" ht="99.95" customHeight="1">
      <c r="A11" s="360"/>
      <c r="C11" s="65"/>
      <c r="D11" s="806"/>
      <c r="E11" s="807"/>
      <c r="F11" s="807"/>
      <c r="G11" s="807"/>
      <c r="H11" s="807"/>
      <c r="I11" s="807"/>
      <c r="J11" s="807"/>
      <c r="K11" s="807"/>
      <c r="L11" s="808"/>
      <c r="M11" s="222"/>
      <c r="N11" s="64"/>
      <c r="O11" s="399"/>
      <c r="S11" s="545" t="s">
        <v>261</v>
      </c>
      <c r="T11" s="82">
        <f>IF(D14="",1,0)</f>
        <v>1</v>
      </c>
    </row>
    <row r="12" spans="1:29" ht="9.9499999999999993" customHeight="1">
      <c r="A12" s="360"/>
      <c r="C12" s="65"/>
      <c r="D12" s="711"/>
      <c r="E12" s="711"/>
      <c r="F12" s="711"/>
      <c r="G12" s="711"/>
      <c r="H12" s="711"/>
      <c r="I12" s="711"/>
      <c r="J12" s="711"/>
      <c r="K12" s="711"/>
      <c r="L12" s="711"/>
      <c r="M12" s="222"/>
      <c r="N12" s="64"/>
      <c r="O12" s="399"/>
      <c r="S12" s="545" t="s">
        <v>262</v>
      </c>
      <c r="T12" s="82">
        <f>IF(D17="",1,0)</f>
        <v>1</v>
      </c>
    </row>
    <row r="13" spans="1:29" s="118" customFormat="1" ht="66" customHeight="1">
      <c r="A13" s="368"/>
      <c r="C13" s="79"/>
      <c r="D13" s="801" t="s">
        <v>263</v>
      </c>
      <c r="E13" s="801"/>
      <c r="F13" s="801"/>
      <c r="G13" s="801"/>
      <c r="H13" s="801"/>
      <c r="I13" s="801"/>
      <c r="J13" s="801"/>
      <c r="K13" s="801"/>
      <c r="L13" s="801"/>
      <c r="M13" s="617"/>
      <c r="N13" s="214"/>
      <c r="O13" s="422"/>
      <c r="P13" s="9"/>
      <c r="Q13" s="125"/>
      <c r="R13" s="125"/>
      <c r="S13" s="545" t="s">
        <v>164</v>
      </c>
      <c r="T13" s="82">
        <f>IF(D20="",1,0)</f>
        <v>1</v>
      </c>
      <c r="U13" s="125"/>
      <c r="V13" s="216"/>
      <c r="Z13" s="125"/>
      <c r="AA13" s="125"/>
      <c r="AB13" s="125"/>
      <c r="AC13" s="125"/>
    </row>
    <row r="14" spans="1:29" ht="99.95" customHeight="1">
      <c r="A14" s="360"/>
      <c r="C14" s="65"/>
      <c r="D14" s="806"/>
      <c r="E14" s="807"/>
      <c r="F14" s="807"/>
      <c r="G14" s="807"/>
      <c r="H14" s="807"/>
      <c r="I14" s="807"/>
      <c r="J14" s="807"/>
      <c r="K14" s="807"/>
      <c r="L14" s="808"/>
      <c r="M14" s="222"/>
      <c r="N14" s="64"/>
      <c r="O14" s="399"/>
      <c r="S14" s="545"/>
      <c r="T14" s="82"/>
    </row>
    <row r="15" spans="1:29">
      <c r="A15" s="360"/>
      <c r="C15" s="65"/>
      <c r="D15" s="64"/>
      <c r="E15" s="64"/>
      <c r="F15" s="64"/>
      <c r="G15" s="64"/>
      <c r="H15" s="64"/>
      <c r="I15" s="64"/>
      <c r="J15" s="64"/>
      <c r="K15" s="64"/>
      <c r="L15" s="64"/>
      <c r="M15" s="222"/>
      <c r="N15" s="64"/>
      <c r="O15" s="399"/>
      <c r="S15" s="545"/>
      <c r="V15">
        <f>IF(OR(G26="",J26=""),1,0)</f>
        <v>1</v>
      </c>
    </row>
    <row r="16" spans="1:29" s="118" customFormat="1" ht="24.75" customHeight="1">
      <c r="A16" s="368"/>
      <c r="C16" s="79"/>
      <c r="D16" s="778" t="s">
        <v>264</v>
      </c>
      <c r="E16" s="778"/>
      <c r="F16" s="778"/>
      <c r="G16" s="778"/>
      <c r="H16" s="778"/>
      <c r="I16" s="778"/>
      <c r="J16" s="778"/>
      <c r="K16" s="778"/>
      <c r="L16" s="778"/>
      <c r="M16" s="617"/>
      <c r="N16" s="214"/>
      <c r="O16" s="422"/>
      <c r="P16" s="9"/>
      <c r="Q16" s="125"/>
      <c r="R16" s="125"/>
      <c r="S16" s="545"/>
      <c r="T16" s="47"/>
      <c r="U16"/>
      <c r="V16">
        <f>IF(OR(G27="",J27=""),1,0)</f>
        <v>1</v>
      </c>
      <c r="Z16" s="125"/>
      <c r="AA16" s="125"/>
      <c r="AB16" s="125"/>
      <c r="AC16" s="125"/>
    </row>
    <row r="17" spans="1:29" ht="99.95" customHeight="1">
      <c r="A17" s="360"/>
      <c r="C17" s="65"/>
      <c r="D17" s="806"/>
      <c r="E17" s="807"/>
      <c r="F17" s="807"/>
      <c r="G17" s="807"/>
      <c r="H17" s="807"/>
      <c r="I17" s="807"/>
      <c r="J17" s="807"/>
      <c r="K17" s="807"/>
      <c r="L17" s="808"/>
      <c r="M17" s="222"/>
      <c r="N17" s="64"/>
      <c r="O17" s="399"/>
      <c r="S17" s="549" t="s">
        <v>265</v>
      </c>
      <c r="T17" s="510" t="str">
        <f>IF(SUM(T10:T13)&gt;0,"Not Complete","Complete")</f>
        <v>Not Complete</v>
      </c>
    </row>
    <row r="18" spans="1:29" ht="9.9499999999999993" customHeight="1">
      <c r="A18" s="360"/>
      <c r="C18" s="65"/>
      <c r="D18" s="711"/>
      <c r="E18" s="711"/>
      <c r="F18" s="711"/>
      <c r="G18" s="711"/>
      <c r="H18" s="711"/>
      <c r="I18" s="711"/>
      <c r="J18" s="711"/>
      <c r="K18" s="711"/>
      <c r="L18" s="711"/>
      <c r="M18" s="222"/>
      <c r="N18" s="64"/>
      <c r="O18" s="399"/>
    </row>
    <row r="19" spans="1:29" s="118" customFormat="1" ht="20.100000000000001" customHeight="1">
      <c r="A19" s="368"/>
      <c r="C19" s="79"/>
      <c r="D19" s="778" t="s">
        <v>266</v>
      </c>
      <c r="E19" s="778"/>
      <c r="F19" s="778"/>
      <c r="G19" s="778"/>
      <c r="H19" s="778"/>
      <c r="I19" s="778"/>
      <c r="J19" s="778"/>
      <c r="K19" s="778"/>
      <c r="L19" s="778"/>
      <c r="M19" s="414"/>
      <c r="N19" s="123"/>
      <c r="O19" s="411"/>
      <c r="P19" s="124"/>
      <c r="T19" s="82"/>
      <c r="Z19" s="125"/>
      <c r="AA19" s="125"/>
      <c r="AB19" s="125"/>
      <c r="AC19" s="125"/>
    </row>
    <row r="20" spans="1:29" ht="99.95" customHeight="1">
      <c r="A20" s="360"/>
      <c r="C20" s="65"/>
      <c r="D20" s="806"/>
      <c r="E20" s="807"/>
      <c r="F20" s="807"/>
      <c r="G20" s="807"/>
      <c r="H20" s="807"/>
      <c r="I20" s="807"/>
      <c r="J20" s="807"/>
      <c r="K20" s="807"/>
      <c r="L20" s="808"/>
      <c r="M20" s="222"/>
      <c r="N20" s="64"/>
      <c r="O20" s="399"/>
    </row>
    <row r="21" spans="1:29" ht="9.9499999999999993" hidden="1" customHeight="1">
      <c r="A21" s="360"/>
      <c r="C21" s="65"/>
      <c r="D21" s="711"/>
      <c r="E21" s="711"/>
      <c r="F21" s="711"/>
      <c r="G21" s="711"/>
      <c r="H21" s="711"/>
      <c r="I21" s="711"/>
      <c r="J21" s="711"/>
      <c r="K21" s="711"/>
      <c r="L21" s="711"/>
      <c r="M21" s="222"/>
      <c r="N21" s="64"/>
      <c r="O21" s="399"/>
    </row>
    <row r="22" spans="1:29" s="118" customFormat="1" ht="20.100000000000001" hidden="1" customHeight="1">
      <c r="A22" s="368"/>
      <c r="C22" s="79"/>
      <c r="D22" s="801"/>
      <c r="E22" s="801"/>
      <c r="F22" s="801"/>
      <c r="G22" s="801"/>
      <c r="H22" s="801"/>
      <c r="I22" s="801"/>
      <c r="J22" s="801"/>
      <c r="K22" s="801"/>
      <c r="L22" s="801"/>
      <c r="M22" s="414"/>
      <c r="N22" s="123"/>
      <c r="O22" s="411"/>
      <c r="P22" s="124"/>
      <c r="T22" s="82"/>
      <c r="Z22" s="125"/>
      <c r="AA22" s="125"/>
      <c r="AB22" s="125"/>
      <c r="AC22" s="125"/>
    </row>
    <row r="23" spans="1:29" s="118" customFormat="1" ht="6.95" hidden="1" customHeight="1">
      <c r="A23" s="368"/>
      <c r="C23" s="79"/>
      <c r="D23" s="719"/>
      <c r="E23" s="719"/>
      <c r="F23" s="719"/>
      <c r="G23" s="719"/>
      <c r="H23" s="719"/>
      <c r="I23" s="719"/>
      <c r="J23" s="719"/>
      <c r="K23" s="719"/>
      <c r="L23" s="719"/>
      <c r="M23" s="414"/>
      <c r="N23" s="123"/>
      <c r="O23" s="411"/>
      <c r="P23" s="124"/>
      <c r="T23" s="82"/>
      <c r="Z23" s="125"/>
      <c r="AA23" s="125"/>
      <c r="AB23" s="125"/>
      <c r="AC23" s="125"/>
    </row>
    <row r="24" spans="1:29" ht="89.25" hidden="1" customHeight="1">
      <c r="A24" s="360"/>
      <c r="C24" s="65"/>
      <c r="D24" s="711"/>
      <c r="E24" s="716"/>
      <c r="F24" s="716"/>
      <c r="G24" s="716"/>
      <c r="H24" s="716"/>
      <c r="I24" s="716"/>
      <c r="J24" s="716"/>
      <c r="K24" s="716"/>
      <c r="L24" s="711"/>
      <c r="M24" s="222"/>
      <c r="N24" s="64"/>
      <c r="O24" s="399"/>
    </row>
    <row r="25" spans="1:29" ht="18.75" hidden="1" customHeight="1">
      <c r="A25" s="360"/>
      <c r="C25" s="65"/>
      <c r="D25" s="711"/>
      <c r="E25" s="721"/>
      <c r="F25" s="721"/>
      <c r="G25" s="699"/>
      <c r="H25" s="700"/>
      <c r="I25" s="700"/>
      <c r="J25" s="629"/>
      <c r="K25" s="629"/>
      <c r="L25" s="711"/>
      <c r="M25" s="222"/>
      <c r="N25" s="64"/>
      <c r="O25" s="399"/>
    </row>
    <row r="26" spans="1:29" ht="21.75" hidden="1" customHeight="1">
      <c r="A26" s="360"/>
      <c r="C26" s="65"/>
      <c r="D26" s="711"/>
      <c r="E26" s="721"/>
      <c r="F26" s="721"/>
      <c r="G26" s="699"/>
      <c r="H26" s="700"/>
      <c r="I26" s="700"/>
      <c r="J26" s="629"/>
      <c r="K26" s="629"/>
      <c r="L26" s="711"/>
      <c r="M26" s="222"/>
      <c r="N26" s="64"/>
      <c r="O26" s="399"/>
    </row>
    <row r="27" spans="1:29" ht="21.75" hidden="1" customHeight="1">
      <c r="A27" s="360"/>
      <c r="C27" s="65"/>
      <c r="D27" s="711"/>
      <c r="E27" s="721"/>
      <c r="F27" s="721"/>
      <c r="G27" s="699"/>
      <c r="H27" s="700"/>
      <c r="I27" s="700"/>
      <c r="J27" s="629"/>
      <c r="K27" s="629"/>
      <c r="L27" s="711"/>
      <c r="M27" s="222"/>
      <c r="N27" s="64"/>
      <c r="O27" s="399"/>
    </row>
    <row r="28" spans="1:29" ht="21.75" hidden="1" customHeight="1">
      <c r="A28" s="360"/>
      <c r="C28" s="65"/>
      <c r="D28" s="711"/>
      <c r="E28" s="721"/>
      <c r="F28" s="721"/>
      <c r="G28" s="698"/>
      <c r="H28" s="698"/>
      <c r="I28" s="698"/>
      <c r="J28" s="629"/>
      <c r="K28" s="629"/>
      <c r="L28" s="711"/>
      <c r="M28" s="222"/>
      <c r="N28" s="64"/>
      <c r="O28" s="399"/>
    </row>
    <row r="29" spans="1:29">
      <c r="A29" s="360"/>
      <c r="C29" s="74"/>
      <c r="D29" s="67"/>
      <c r="E29" s="67"/>
      <c r="F29" s="67"/>
      <c r="G29" s="67"/>
      <c r="H29" s="67"/>
      <c r="I29" s="67"/>
      <c r="J29" s="67"/>
      <c r="K29" s="67"/>
      <c r="L29" s="67"/>
      <c r="M29" s="616"/>
      <c r="N29" s="64"/>
      <c r="O29" s="399"/>
    </row>
    <row r="30" spans="1:29">
      <c r="D30" s="64"/>
      <c r="E30" s="64"/>
      <c r="F30" s="64"/>
      <c r="G30" s="64"/>
      <c r="H30" s="64"/>
      <c r="I30" s="64"/>
      <c r="J30" s="64"/>
      <c r="K30" s="64"/>
      <c r="L30" s="64"/>
      <c r="M30" s="64"/>
      <c r="N30" s="64"/>
      <c r="O30" s="399"/>
    </row>
    <row r="31" spans="1:29" ht="20.100000000000001" customHeight="1">
      <c r="C31" s="928" t="s">
        <v>267</v>
      </c>
      <c r="D31" s="929"/>
      <c r="E31" s="929"/>
      <c r="F31" s="929"/>
      <c r="G31" s="929"/>
      <c r="H31" s="929"/>
      <c r="I31" s="929"/>
      <c r="J31" s="929"/>
      <c r="K31" s="929"/>
      <c r="L31" s="929"/>
      <c r="M31" s="930"/>
      <c r="N31" s="711"/>
      <c r="O31" s="421"/>
      <c r="P31" s="543" t="s">
        <v>268</v>
      </c>
      <c r="Q31" s="27"/>
      <c r="R31" s="27"/>
      <c r="S31" s="544" t="s">
        <v>41</v>
      </c>
      <c r="T31" s="530" t="s">
        <v>95</v>
      </c>
      <c r="U31" s="528" t="s">
        <v>96</v>
      </c>
      <c r="V31" s="27"/>
      <c r="W31" s="27"/>
    </row>
    <row r="32" spans="1:29" ht="9.9499999999999993" customHeight="1">
      <c r="A32" s="360"/>
      <c r="C32" s="60"/>
      <c r="D32" s="54"/>
      <c r="E32" s="54"/>
      <c r="F32" s="54"/>
      <c r="G32" s="54"/>
      <c r="H32" s="54"/>
      <c r="I32" s="54"/>
      <c r="J32" s="54"/>
      <c r="K32" s="54"/>
      <c r="L32" s="54"/>
      <c r="M32" s="55"/>
      <c r="N32" s="711"/>
      <c r="O32" s="421"/>
      <c r="P32" s="20"/>
      <c r="Q32" s="129"/>
      <c r="R32" s="129"/>
      <c r="S32" s="129"/>
      <c r="T32" s="120"/>
      <c r="U32" s="129"/>
      <c r="V32" s="129"/>
      <c r="W32" s="129"/>
    </row>
    <row r="33" spans="1:29" s="118" customFormat="1" ht="27.75" customHeight="1">
      <c r="A33" s="368"/>
      <c r="C33" s="79"/>
      <c r="D33" s="801" t="s">
        <v>269</v>
      </c>
      <c r="E33" s="801"/>
      <c r="F33" s="801"/>
      <c r="G33" s="801"/>
      <c r="H33" s="801"/>
      <c r="I33" s="538"/>
      <c r="J33" s="64"/>
      <c r="K33" s="932" t="s">
        <v>270</v>
      </c>
      <c r="L33" s="64"/>
      <c r="M33" s="617"/>
      <c r="N33" s="214"/>
      <c r="O33" s="422"/>
      <c r="P33" s="517" t="s">
        <v>36</v>
      </c>
      <c r="Q33" s="125"/>
      <c r="R33" s="125"/>
      <c r="S33" s="545" t="s">
        <v>175</v>
      </c>
      <c r="T33" s="82">
        <f>IF(I33="",1,0)</f>
        <v>1</v>
      </c>
      <c r="U33" s="125"/>
      <c r="V33" s="216"/>
      <c r="Z33" s="125"/>
      <c r="AA33" s="125"/>
      <c r="AB33" s="125"/>
      <c r="AC33" s="125"/>
    </row>
    <row r="34" spans="1:29" ht="6.95" customHeight="1">
      <c r="A34" s="360"/>
      <c r="C34" s="79"/>
      <c r="D34" s="801"/>
      <c r="E34" s="801"/>
      <c r="F34" s="801"/>
      <c r="G34" s="801"/>
      <c r="H34" s="801"/>
      <c r="I34" s="64"/>
      <c r="J34" s="64"/>
      <c r="K34" s="932"/>
      <c r="L34" s="64"/>
      <c r="M34" s="617"/>
      <c r="N34" s="214"/>
      <c r="O34" s="422"/>
      <c r="P34" s="8" t="s">
        <v>39</v>
      </c>
      <c r="S34" s="545"/>
      <c r="T34" s="525"/>
    </row>
    <row r="35" spans="1:29" ht="19.5" customHeight="1">
      <c r="A35" s="360"/>
      <c r="C35" s="65"/>
      <c r="D35" s="64"/>
      <c r="E35" s="64"/>
      <c r="F35" s="64"/>
      <c r="G35" s="64"/>
      <c r="H35" s="64"/>
      <c r="I35" s="64"/>
      <c r="J35" s="64"/>
      <c r="K35" s="933"/>
      <c r="L35" s="64"/>
      <c r="M35" s="222"/>
      <c r="N35" s="64"/>
      <c r="O35" s="399"/>
      <c r="P35" s="87"/>
      <c r="Q35" s="129"/>
      <c r="R35" s="129"/>
      <c r="S35" s="545" t="s">
        <v>261</v>
      </c>
      <c r="T35" s="546">
        <f>IF(I36="",1,0)</f>
        <v>1</v>
      </c>
      <c r="U35" s="129"/>
      <c r="V35" s="129"/>
      <c r="W35" s="129"/>
    </row>
    <row r="36" spans="1:29" ht="27.75" customHeight="1">
      <c r="A36" s="360"/>
      <c r="C36" s="60"/>
      <c r="D36" s="931" t="s">
        <v>271</v>
      </c>
      <c r="E36" s="931"/>
      <c r="F36" s="931"/>
      <c r="G36" s="931"/>
      <c r="H36" s="725"/>
      <c r="I36" s="601"/>
      <c r="J36" s="64"/>
      <c r="K36" s="650">
        <f>SUM(I39:I103)</f>
        <v>0</v>
      </c>
      <c r="L36" s="70"/>
      <c r="M36" s="115"/>
      <c r="N36" s="711"/>
      <c r="O36" s="421"/>
      <c r="P36" s="87"/>
      <c r="Q36" s="129"/>
      <c r="R36" s="129"/>
      <c r="W36" s="129"/>
    </row>
    <row r="37" spans="1:29" s="70" customFormat="1" ht="6.95" customHeight="1">
      <c r="A37" s="423"/>
      <c r="C37" s="60"/>
      <c r="D37" s="725"/>
      <c r="E37" s="725"/>
      <c r="F37" s="725"/>
      <c r="J37" s="90"/>
      <c r="K37"/>
      <c r="M37" s="115"/>
      <c r="N37" s="711"/>
      <c r="O37" s="421"/>
      <c r="P37" s="69"/>
      <c r="T37" s="547" t="s">
        <v>272</v>
      </c>
      <c r="U37" s="548" t="s">
        <v>273</v>
      </c>
      <c r="V37" s="547" t="s">
        <v>274</v>
      </c>
      <c r="W37" s="632" t="s">
        <v>275</v>
      </c>
      <c r="Z37" s="416"/>
      <c r="AA37" s="416"/>
      <c r="AB37" s="416"/>
      <c r="AC37" s="416"/>
    </row>
    <row r="38" spans="1:29" ht="64.5" customHeight="1">
      <c r="A38" s="360"/>
      <c r="C38" s="415"/>
      <c r="D38" s="919" t="s">
        <v>276</v>
      </c>
      <c r="E38" s="920"/>
      <c r="F38" s="89" t="s">
        <v>277</v>
      </c>
      <c r="G38" s="89" t="s">
        <v>278</v>
      </c>
      <c r="H38" s="89" t="s">
        <v>279</v>
      </c>
      <c r="I38" s="89" t="s">
        <v>280</v>
      </c>
      <c r="J38" s="912" t="s">
        <v>281</v>
      </c>
      <c r="K38" s="913"/>
      <c r="L38" s="914"/>
      <c r="M38" s="209"/>
      <c r="N38" s="70"/>
      <c r="O38" s="424"/>
      <c r="P38" s="492" t="s">
        <v>282</v>
      </c>
      <c r="S38" s="545" t="s">
        <v>283</v>
      </c>
      <c r="T38" s="525">
        <f>IF(AND($I$36&gt;0,D39=""),1,0)</f>
        <v>0</v>
      </c>
      <c r="U38" s="82">
        <f t="shared" ref="U38" si="0">IF(AND(D39="Other",F39=""),1,0)</f>
        <v>0</v>
      </c>
      <c r="V38" s="162">
        <f>IF(AND($I$36&gt;0,I39=0),1,0)</f>
        <v>0</v>
      </c>
      <c r="W38" s="162">
        <f>IF(AND($I$36&gt;0,J39=0),1,0)</f>
        <v>0</v>
      </c>
    </row>
    <row r="39" spans="1:29" ht="35.1" customHeight="1">
      <c r="A39" s="360"/>
      <c r="C39" s="417">
        <v>1</v>
      </c>
      <c r="D39" s="910"/>
      <c r="E39" s="918"/>
      <c r="F39" s="627"/>
      <c r="G39" s="602"/>
      <c r="H39" s="630"/>
      <c r="I39" s="631">
        <f>H39*G39</f>
        <v>0</v>
      </c>
      <c r="J39" s="915"/>
      <c r="K39" s="916"/>
      <c r="L39" s="917"/>
      <c r="M39" s="222"/>
      <c r="N39" s="64"/>
      <c r="O39" s="399"/>
      <c r="P39" s="492" t="s">
        <v>284</v>
      </c>
      <c r="S39" s="545" t="s">
        <v>285</v>
      </c>
      <c r="T39" s="525">
        <f>IF(AND($I$36&gt;C39,D40=""),1,0)</f>
        <v>0</v>
      </c>
      <c r="U39" s="82">
        <f t="shared" ref="U39" si="1">IF(AND(D40="Other",F40=""),1,0)</f>
        <v>0</v>
      </c>
      <c r="V39" s="162">
        <f>IF(AND($I$36&gt;C39,I40=0),1,0)</f>
        <v>0</v>
      </c>
      <c r="W39" s="162">
        <f>IF(AND($I$36&gt;C39,J40=0),1,0)</f>
        <v>0</v>
      </c>
    </row>
    <row r="40" spans="1:29" ht="35.1" customHeight="1">
      <c r="A40" s="360"/>
      <c r="C40" s="417">
        <v>2</v>
      </c>
      <c r="D40" s="910"/>
      <c r="E40" s="918"/>
      <c r="F40" s="602"/>
      <c r="G40" s="602"/>
      <c r="H40" s="630"/>
      <c r="I40" s="631">
        <f t="shared" ref="I40:I70" si="2">H40*G40</f>
        <v>0</v>
      </c>
      <c r="J40" s="915"/>
      <c r="K40" s="916"/>
      <c r="L40" s="917"/>
      <c r="M40" s="222"/>
      <c r="N40" s="64"/>
      <c r="O40" s="399"/>
      <c r="P40" s="492" t="s">
        <v>124</v>
      </c>
      <c r="S40" s="545" t="s">
        <v>286</v>
      </c>
      <c r="T40" s="525">
        <f>IF(AND($I$36&gt;C40,D41=""),1,0)</f>
        <v>0</v>
      </c>
      <c r="U40" s="82">
        <f t="shared" ref="U40:U102" si="3">IF(AND(D41="Other",F41=""),1,0)</f>
        <v>0</v>
      </c>
      <c r="V40" s="162">
        <f t="shared" ref="V40:V102" si="4">IF(AND($I$36&gt;C40,I41=0),1,0)</f>
        <v>0</v>
      </c>
      <c r="W40" s="162">
        <f t="shared" ref="W40:W102" si="5">IF(AND($I$36&gt;C40,J41=0),1,0)</f>
        <v>0</v>
      </c>
    </row>
    <row r="41" spans="1:29" ht="35.1" customHeight="1">
      <c r="A41" s="360"/>
      <c r="C41" s="417">
        <v>3</v>
      </c>
      <c r="D41" s="910"/>
      <c r="E41" s="918"/>
      <c r="F41" s="628"/>
      <c r="G41" s="602"/>
      <c r="H41" s="630"/>
      <c r="I41" s="631">
        <f t="shared" si="2"/>
        <v>0</v>
      </c>
      <c r="J41" s="915"/>
      <c r="K41" s="916"/>
      <c r="L41" s="917"/>
      <c r="M41" s="222"/>
      <c r="N41" s="64"/>
      <c r="O41" s="399"/>
      <c r="P41" s="492" t="s">
        <v>287</v>
      </c>
      <c r="S41" s="545" t="s">
        <v>288</v>
      </c>
      <c r="T41" s="525">
        <f t="shared" ref="T41:T101" si="6">IF(AND($I$36&gt;C41,D42=""),1,0)</f>
        <v>0</v>
      </c>
      <c r="U41" s="82">
        <f t="shared" si="3"/>
        <v>0</v>
      </c>
      <c r="V41" s="162">
        <f t="shared" si="4"/>
        <v>0</v>
      </c>
      <c r="W41" s="162">
        <f t="shared" si="5"/>
        <v>0</v>
      </c>
    </row>
    <row r="42" spans="1:29" ht="35.1" customHeight="1">
      <c r="A42" s="360"/>
      <c r="C42" s="417">
        <v>4</v>
      </c>
      <c r="D42" s="910"/>
      <c r="E42" s="918"/>
      <c r="F42" s="628"/>
      <c r="G42" s="602"/>
      <c r="H42" s="630"/>
      <c r="I42" s="631">
        <f t="shared" si="2"/>
        <v>0</v>
      </c>
      <c r="J42" s="915"/>
      <c r="K42" s="916"/>
      <c r="L42" s="917"/>
      <c r="M42" s="222"/>
      <c r="N42" s="64"/>
      <c r="O42" s="399"/>
      <c r="P42" s="492" t="s">
        <v>119</v>
      </c>
      <c r="S42" s="545" t="s">
        <v>289</v>
      </c>
      <c r="T42" s="525">
        <f t="shared" si="6"/>
        <v>0</v>
      </c>
      <c r="U42" s="82">
        <f t="shared" si="3"/>
        <v>0</v>
      </c>
      <c r="V42" s="162">
        <f t="shared" si="4"/>
        <v>0</v>
      </c>
      <c r="W42" s="162">
        <f t="shared" si="5"/>
        <v>0</v>
      </c>
    </row>
    <row r="43" spans="1:29" ht="35.1" customHeight="1">
      <c r="A43" s="360"/>
      <c r="C43" s="417">
        <v>5</v>
      </c>
      <c r="D43" s="910"/>
      <c r="E43" s="918"/>
      <c r="F43" s="628"/>
      <c r="G43" s="602"/>
      <c r="H43" s="630"/>
      <c r="I43" s="631">
        <f t="shared" si="2"/>
        <v>0</v>
      </c>
      <c r="J43" s="915"/>
      <c r="K43" s="916"/>
      <c r="L43" s="917"/>
      <c r="M43" s="222"/>
      <c r="N43" s="64"/>
      <c r="O43" s="399"/>
      <c r="P43" s="492" t="s">
        <v>290</v>
      </c>
      <c r="S43" s="545" t="s">
        <v>291</v>
      </c>
      <c r="T43" s="525">
        <f t="shared" si="6"/>
        <v>0</v>
      </c>
      <c r="U43" s="82">
        <f t="shared" si="3"/>
        <v>0</v>
      </c>
      <c r="V43" s="162">
        <f t="shared" si="4"/>
        <v>0</v>
      </c>
      <c r="W43" s="162">
        <f t="shared" si="5"/>
        <v>0</v>
      </c>
    </row>
    <row r="44" spans="1:29" ht="35.1" customHeight="1">
      <c r="A44" s="360"/>
      <c r="C44" s="417">
        <v>6</v>
      </c>
      <c r="D44" s="910"/>
      <c r="E44" s="918"/>
      <c r="F44" s="628"/>
      <c r="G44" s="602"/>
      <c r="H44" s="630"/>
      <c r="I44" s="631">
        <f t="shared" si="2"/>
        <v>0</v>
      </c>
      <c r="J44" s="915"/>
      <c r="K44" s="916"/>
      <c r="L44" s="917"/>
      <c r="M44" s="222"/>
      <c r="N44" s="64"/>
      <c r="O44" s="399"/>
      <c r="P44" s="492" t="s">
        <v>198</v>
      </c>
      <c r="S44" s="545" t="s">
        <v>292</v>
      </c>
      <c r="T44" s="525">
        <f t="shared" si="6"/>
        <v>0</v>
      </c>
      <c r="U44" s="82">
        <f t="shared" si="3"/>
        <v>0</v>
      </c>
      <c r="V44" s="162">
        <f t="shared" si="4"/>
        <v>0</v>
      </c>
      <c r="W44" s="162">
        <f t="shared" si="5"/>
        <v>0</v>
      </c>
    </row>
    <row r="45" spans="1:29" ht="35.1" customHeight="1">
      <c r="A45" s="360"/>
      <c r="C45" s="417">
        <v>7</v>
      </c>
      <c r="D45" s="910"/>
      <c r="E45" s="918"/>
      <c r="F45" s="628"/>
      <c r="G45" s="602"/>
      <c r="H45" s="630"/>
      <c r="I45" s="631">
        <f t="shared" si="2"/>
        <v>0</v>
      </c>
      <c r="J45" s="915"/>
      <c r="K45" s="916"/>
      <c r="L45" s="917"/>
      <c r="M45" s="222"/>
      <c r="N45" s="64"/>
      <c r="O45" s="399"/>
      <c r="S45" s="545" t="s">
        <v>293</v>
      </c>
      <c r="T45" s="525">
        <f t="shared" si="6"/>
        <v>0</v>
      </c>
      <c r="U45" s="82">
        <f t="shared" si="3"/>
        <v>0</v>
      </c>
      <c r="V45" s="162">
        <f t="shared" si="4"/>
        <v>0</v>
      </c>
      <c r="W45" s="162">
        <f t="shared" si="5"/>
        <v>0</v>
      </c>
    </row>
    <row r="46" spans="1:29" ht="35.1" customHeight="1">
      <c r="A46" s="360"/>
      <c r="C46" s="417">
        <v>8</v>
      </c>
      <c r="D46" s="910"/>
      <c r="E46" s="918"/>
      <c r="F46" s="628"/>
      <c r="G46" s="602"/>
      <c r="H46" s="630"/>
      <c r="I46" s="631">
        <f t="shared" si="2"/>
        <v>0</v>
      </c>
      <c r="J46" s="915"/>
      <c r="K46" s="916"/>
      <c r="L46" s="917"/>
      <c r="M46" s="222"/>
      <c r="N46" s="64"/>
      <c r="O46" s="399"/>
      <c r="S46" s="545" t="s">
        <v>294</v>
      </c>
      <c r="T46" s="525">
        <f t="shared" si="6"/>
        <v>0</v>
      </c>
      <c r="U46" s="82">
        <f t="shared" si="3"/>
        <v>0</v>
      </c>
      <c r="V46" s="162">
        <f t="shared" si="4"/>
        <v>0</v>
      </c>
      <c r="W46" s="162">
        <f t="shared" si="5"/>
        <v>0</v>
      </c>
    </row>
    <row r="47" spans="1:29" ht="35.1" customHeight="1">
      <c r="A47" s="360"/>
      <c r="C47" s="417">
        <v>9</v>
      </c>
      <c r="D47" s="910"/>
      <c r="E47" s="918"/>
      <c r="F47" s="628"/>
      <c r="G47" s="602"/>
      <c r="H47" s="630"/>
      <c r="I47" s="631">
        <f t="shared" si="2"/>
        <v>0</v>
      </c>
      <c r="J47" s="915"/>
      <c r="K47" s="916"/>
      <c r="L47" s="917"/>
      <c r="M47" s="222"/>
      <c r="N47" s="64"/>
      <c r="O47" s="399"/>
      <c r="S47" s="545" t="s">
        <v>295</v>
      </c>
      <c r="T47" s="525">
        <f t="shared" si="6"/>
        <v>0</v>
      </c>
      <c r="U47" s="82">
        <f t="shared" si="3"/>
        <v>0</v>
      </c>
      <c r="V47" s="162">
        <f t="shared" si="4"/>
        <v>0</v>
      </c>
      <c r="W47" s="162">
        <f t="shared" si="5"/>
        <v>0</v>
      </c>
    </row>
    <row r="48" spans="1:29" ht="35.1" customHeight="1">
      <c r="A48" s="360"/>
      <c r="C48" s="417">
        <v>10</v>
      </c>
      <c r="D48" s="910"/>
      <c r="E48" s="918"/>
      <c r="F48" s="628"/>
      <c r="G48" s="602"/>
      <c r="H48" s="630"/>
      <c r="I48" s="631">
        <f t="shared" si="2"/>
        <v>0</v>
      </c>
      <c r="J48" s="915"/>
      <c r="K48" s="916"/>
      <c r="L48" s="917"/>
      <c r="M48" s="222"/>
      <c r="N48" s="64"/>
      <c r="O48" s="399"/>
      <c r="S48" s="545" t="s">
        <v>296</v>
      </c>
      <c r="T48" s="525">
        <f t="shared" si="6"/>
        <v>0</v>
      </c>
      <c r="U48" s="82">
        <f t="shared" si="3"/>
        <v>0</v>
      </c>
      <c r="V48" s="162">
        <f t="shared" si="4"/>
        <v>0</v>
      </c>
      <c r="W48" s="162">
        <f t="shared" si="5"/>
        <v>0</v>
      </c>
    </row>
    <row r="49" spans="1:23" ht="35.1" customHeight="1">
      <c r="A49" s="360"/>
      <c r="C49" s="417">
        <v>11</v>
      </c>
      <c r="D49" s="910"/>
      <c r="E49" s="918"/>
      <c r="F49" s="628"/>
      <c r="G49" s="602"/>
      <c r="H49" s="630"/>
      <c r="I49" s="631">
        <f t="shared" si="2"/>
        <v>0</v>
      </c>
      <c r="J49" s="915"/>
      <c r="K49" s="916"/>
      <c r="L49" s="917"/>
      <c r="M49" s="222"/>
      <c r="N49" s="64"/>
      <c r="O49" s="399"/>
      <c r="S49" s="545" t="s">
        <v>297</v>
      </c>
      <c r="T49" s="525">
        <f t="shared" si="6"/>
        <v>0</v>
      </c>
      <c r="U49" s="82">
        <f t="shared" si="3"/>
        <v>0</v>
      </c>
      <c r="V49" s="162">
        <f t="shared" si="4"/>
        <v>0</v>
      </c>
      <c r="W49" s="162">
        <f t="shared" si="5"/>
        <v>0</v>
      </c>
    </row>
    <row r="50" spans="1:23" ht="35.1" customHeight="1">
      <c r="A50" s="360"/>
      <c r="C50" s="417">
        <v>12</v>
      </c>
      <c r="D50" s="910"/>
      <c r="E50" s="918"/>
      <c r="F50" s="628"/>
      <c r="G50" s="602"/>
      <c r="H50" s="630"/>
      <c r="I50" s="631">
        <f t="shared" si="2"/>
        <v>0</v>
      </c>
      <c r="J50" s="915"/>
      <c r="K50" s="916"/>
      <c r="L50" s="917"/>
      <c r="M50" s="222"/>
      <c r="N50" s="64"/>
      <c r="O50" s="399"/>
      <c r="S50" s="545" t="s">
        <v>298</v>
      </c>
      <c r="T50" s="525">
        <f t="shared" si="6"/>
        <v>0</v>
      </c>
      <c r="U50" s="82">
        <f t="shared" si="3"/>
        <v>0</v>
      </c>
      <c r="V50" s="162">
        <f t="shared" si="4"/>
        <v>0</v>
      </c>
      <c r="W50" s="162">
        <f t="shared" si="5"/>
        <v>0</v>
      </c>
    </row>
    <row r="51" spans="1:23" ht="35.1" customHeight="1">
      <c r="A51" s="360"/>
      <c r="C51" s="417">
        <v>13</v>
      </c>
      <c r="D51" s="910"/>
      <c r="E51" s="918"/>
      <c r="F51" s="628"/>
      <c r="G51" s="602"/>
      <c r="H51" s="630"/>
      <c r="I51" s="631">
        <f t="shared" si="2"/>
        <v>0</v>
      </c>
      <c r="J51" s="915"/>
      <c r="K51" s="916"/>
      <c r="L51" s="917"/>
      <c r="M51" s="222"/>
      <c r="N51" s="64"/>
      <c r="O51" s="399"/>
      <c r="S51" s="545" t="s">
        <v>299</v>
      </c>
      <c r="T51" s="525">
        <f t="shared" si="6"/>
        <v>0</v>
      </c>
      <c r="U51" s="82">
        <f t="shared" si="3"/>
        <v>0</v>
      </c>
      <c r="V51" s="162">
        <f t="shared" si="4"/>
        <v>0</v>
      </c>
      <c r="W51" s="162">
        <f t="shared" si="5"/>
        <v>0</v>
      </c>
    </row>
    <row r="52" spans="1:23" ht="35.1" customHeight="1">
      <c r="A52" s="360"/>
      <c r="C52" s="417">
        <v>14</v>
      </c>
      <c r="D52" s="910"/>
      <c r="E52" s="918"/>
      <c r="F52" s="628"/>
      <c r="G52" s="602"/>
      <c r="H52" s="630"/>
      <c r="I52" s="631">
        <f t="shared" si="2"/>
        <v>0</v>
      </c>
      <c r="J52" s="915"/>
      <c r="K52" s="916"/>
      <c r="L52" s="917"/>
      <c r="M52" s="222"/>
      <c r="N52" s="64"/>
      <c r="O52" s="399"/>
      <c r="S52" s="545" t="s">
        <v>300</v>
      </c>
      <c r="T52" s="525">
        <f t="shared" si="6"/>
        <v>0</v>
      </c>
      <c r="U52" s="82">
        <f t="shared" si="3"/>
        <v>0</v>
      </c>
      <c r="V52" s="162">
        <f t="shared" si="4"/>
        <v>0</v>
      </c>
      <c r="W52" s="162">
        <f t="shared" si="5"/>
        <v>0</v>
      </c>
    </row>
    <row r="53" spans="1:23" ht="35.1" customHeight="1">
      <c r="A53" s="360"/>
      <c r="C53" s="417">
        <v>15</v>
      </c>
      <c r="D53" s="910"/>
      <c r="E53" s="918"/>
      <c r="F53" s="628"/>
      <c r="G53" s="602"/>
      <c r="H53" s="630"/>
      <c r="I53" s="631">
        <f t="shared" si="2"/>
        <v>0</v>
      </c>
      <c r="J53" s="915"/>
      <c r="K53" s="916"/>
      <c r="L53" s="917"/>
      <c r="M53" s="222"/>
      <c r="N53" s="64"/>
      <c r="O53" s="399"/>
      <c r="S53" s="545" t="s">
        <v>301</v>
      </c>
      <c r="T53" s="525">
        <f t="shared" si="6"/>
        <v>0</v>
      </c>
      <c r="U53" s="82">
        <f t="shared" si="3"/>
        <v>0</v>
      </c>
      <c r="V53" s="162">
        <f t="shared" si="4"/>
        <v>0</v>
      </c>
      <c r="W53" s="162">
        <f t="shared" si="5"/>
        <v>0</v>
      </c>
    </row>
    <row r="54" spans="1:23" ht="35.1" customHeight="1">
      <c r="A54" s="360"/>
      <c r="C54" s="417">
        <v>16</v>
      </c>
      <c r="D54" s="910"/>
      <c r="E54" s="918"/>
      <c r="F54" s="628"/>
      <c r="G54" s="602"/>
      <c r="H54" s="630"/>
      <c r="I54" s="631">
        <f t="shared" si="2"/>
        <v>0</v>
      </c>
      <c r="J54" s="915"/>
      <c r="K54" s="916"/>
      <c r="L54" s="917"/>
      <c r="M54" s="222"/>
      <c r="N54" s="64"/>
      <c r="O54" s="399"/>
      <c r="S54" s="545" t="s">
        <v>302</v>
      </c>
      <c r="T54" s="525">
        <f t="shared" si="6"/>
        <v>0</v>
      </c>
      <c r="U54" s="82">
        <f t="shared" si="3"/>
        <v>0</v>
      </c>
      <c r="V54" s="162">
        <f t="shared" si="4"/>
        <v>0</v>
      </c>
      <c r="W54" s="162">
        <f t="shared" si="5"/>
        <v>0</v>
      </c>
    </row>
    <row r="55" spans="1:23" ht="35.1" customHeight="1">
      <c r="A55" s="360"/>
      <c r="C55" s="417">
        <v>17</v>
      </c>
      <c r="D55" s="910"/>
      <c r="E55" s="918"/>
      <c r="F55" s="628"/>
      <c r="G55" s="602"/>
      <c r="H55" s="630"/>
      <c r="I55" s="631">
        <f t="shared" si="2"/>
        <v>0</v>
      </c>
      <c r="J55" s="915"/>
      <c r="K55" s="916"/>
      <c r="L55" s="917"/>
      <c r="M55" s="222"/>
      <c r="N55" s="64"/>
      <c r="O55" s="399"/>
      <c r="S55" s="545" t="s">
        <v>303</v>
      </c>
      <c r="T55" s="525">
        <f t="shared" si="6"/>
        <v>0</v>
      </c>
      <c r="U55" s="82">
        <f t="shared" si="3"/>
        <v>0</v>
      </c>
      <c r="V55" s="162">
        <f t="shared" si="4"/>
        <v>0</v>
      </c>
      <c r="W55" s="162">
        <f t="shared" si="5"/>
        <v>0</v>
      </c>
    </row>
    <row r="56" spans="1:23" ht="35.1" customHeight="1">
      <c r="A56" s="360"/>
      <c r="C56" s="417">
        <v>18</v>
      </c>
      <c r="D56" s="910"/>
      <c r="E56" s="918"/>
      <c r="F56" s="628"/>
      <c r="G56" s="602"/>
      <c r="H56" s="630"/>
      <c r="I56" s="631">
        <f t="shared" si="2"/>
        <v>0</v>
      </c>
      <c r="J56" s="915"/>
      <c r="K56" s="916"/>
      <c r="L56" s="917"/>
      <c r="M56" s="222"/>
      <c r="N56" s="64"/>
      <c r="O56" s="399"/>
      <c r="S56" s="545" t="s">
        <v>304</v>
      </c>
      <c r="T56" s="525">
        <f t="shared" si="6"/>
        <v>0</v>
      </c>
      <c r="U56" s="82">
        <f t="shared" si="3"/>
        <v>0</v>
      </c>
      <c r="V56" s="162">
        <f t="shared" si="4"/>
        <v>0</v>
      </c>
      <c r="W56" s="162">
        <f t="shared" si="5"/>
        <v>0</v>
      </c>
    </row>
    <row r="57" spans="1:23" ht="35.1" customHeight="1">
      <c r="A57" s="360"/>
      <c r="C57" s="417">
        <v>19</v>
      </c>
      <c r="D57" s="910"/>
      <c r="E57" s="918"/>
      <c r="F57" s="628"/>
      <c r="G57" s="602"/>
      <c r="H57" s="630"/>
      <c r="I57" s="631">
        <f t="shared" si="2"/>
        <v>0</v>
      </c>
      <c r="J57" s="915"/>
      <c r="K57" s="916"/>
      <c r="L57" s="917"/>
      <c r="M57" s="222"/>
      <c r="N57" s="64"/>
      <c r="O57" s="399"/>
      <c r="S57" s="545" t="s">
        <v>305</v>
      </c>
      <c r="T57" s="525">
        <f t="shared" si="6"/>
        <v>0</v>
      </c>
      <c r="U57" s="82">
        <f t="shared" si="3"/>
        <v>0</v>
      </c>
      <c r="V57" s="162">
        <f t="shared" si="4"/>
        <v>0</v>
      </c>
      <c r="W57" s="162">
        <f t="shared" si="5"/>
        <v>0</v>
      </c>
    </row>
    <row r="58" spans="1:23" ht="35.1" customHeight="1">
      <c r="A58" s="360"/>
      <c r="C58" s="417">
        <v>20</v>
      </c>
      <c r="D58" s="910"/>
      <c r="E58" s="918"/>
      <c r="F58" s="628"/>
      <c r="G58" s="602"/>
      <c r="H58" s="630"/>
      <c r="I58" s="631">
        <f t="shared" si="2"/>
        <v>0</v>
      </c>
      <c r="J58" s="915"/>
      <c r="K58" s="916"/>
      <c r="L58" s="917"/>
      <c r="M58" s="222"/>
      <c r="N58" s="64"/>
      <c r="O58" s="399"/>
      <c r="S58" s="545" t="s">
        <v>306</v>
      </c>
      <c r="T58" s="525">
        <f t="shared" si="6"/>
        <v>0</v>
      </c>
      <c r="U58" s="82">
        <f t="shared" si="3"/>
        <v>0</v>
      </c>
      <c r="V58" s="162">
        <f t="shared" si="4"/>
        <v>0</v>
      </c>
      <c r="W58" s="162">
        <f t="shared" si="5"/>
        <v>0</v>
      </c>
    </row>
    <row r="59" spans="1:23" ht="35.1" customHeight="1">
      <c r="A59" s="360"/>
      <c r="C59" s="417">
        <v>21</v>
      </c>
      <c r="D59" s="910"/>
      <c r="E59" s="918"/>
      <c r="F59" s="628"/>
      <c r="G59" s="602"/>
      <c r="H59" s="630"/>
      <c r="I59" s="631">
        <f t="shared" si="2"/>
        <v>0</v>
      </c>
      <c r="J59" s="915"/>
      <c r="K59" s="916"/>
      <c r="L59" s="917"/>
      <c r="M59" s="222"/>
      <c r="N59" s="64"/>
      <c r="O59" s="399"/>
      <c r="S59" s="545" t="s">
        <v>307</v>
      </c>
      <c r="T59" s="525">
        <f t="shared" si="6"/>
        <v>0</v>
      </c>
      <c r="U59" s="82">
        <f t="shared" si="3"/>
        <v>0</v>
      </c>
      <c r="V59" s="162">
        <f t="shared" si="4"/>
        <v>0</v>
      </c>
      <c r="W59" s="162">
        <f t="shared" si="5"/>
        <v>0</v>
      </c>
    </row>
    <row r="60" spans="1:23" ht="35.1" customHeight="1">
      <c r="A60" s="360"/>
      <c r="C60" s="417">
        <v>22</v>
      </c>
      <c r="D60" s="910"/>
      <c r="E60" s="918"/>
      <c r="F60" s="628"/>
      <c r="G60" s="602"/>
      <c r="H60" s="630"/>
      <c r="I60" s="631">
        <f t="shared" si="2"/>
        <v>0</v>
      </c>
      <c r="J60" s="915"/>
      <c r="K60" s="916"/>
      <c r="L60" s="917"/>
      <c r="M60" s="222"/>
      <c r="N60" s="64"/>
      <c r="O60" s="399"/>
      <c r="S60" s="545" t="s">
        <v>308</v>
      </c>
      <c r="T60" s="525">
        <f t="shared" si="6"/>
        <v>0</v>
      </c>
      <c r="U60" s="82">
        <f t="shared" si="3"/>
        <v>0</v>
      </c>
      <c r="V60" s="162">
        <f t="shared" si="4"/>
        <v>0</v>
      </c>
      <c r="W60" s="162">
        <f t="shared" si="5"/>
        <v>0</v>
      </c>
    </row>
    <row r="61" spans="1:23" ht="35.1" customHeight="1">
      <c r="A61" s="360"/>
      <c r="C61" s="417">
        <v>23</v>
      </c>
      <c r="D61" s="910"/>
      <c r="E61" s="918"/>
      <c r="F61" s="628"/>
      <c r="G61" s="602"/>
      <c r="H61" s="630"/>
      <c r="I61" s="631">
        <f t="shared" si="2"/>
        <v>0</v>
      </c>
      <c r="J61" s="915"/>
      <c r="K61" s="916"/>
      <c r="L61" s="917"/>
      <c r="M61" s="222"/>
      <c r="N61" s="64"/>
      <c r="O61" s="399"/>
      <c r="S61" s="545" t="s">
        <v>309</v>
      </c>
      <c r="T61" s="525">
        <f t="shared" si="6"/>
        <v>0</v>
      </c>
      <c r="U61" s="82">
        <f t="shared" si="3"/>
        <v>0</v>
      </c>
      <c r="V61" s="162">
        <f t="shared" si="4"/>
        <v>0</v>
      </c>
      <c r="W61" s="162">
        <f t="shared" si="5"/>
        <v>0</v>
      </c>
    </row>
    <row r="62" spans="1:23" ht="35.1" customHeight="1">
      <c r="A62" s="360"/>
      <c r="C62" s="417">
        <v>24</v>
      </c>
      <c r="D62" s="910"/>
      <c r="E62" s="918"/>
      <c r="F62" s="628"/>
      <c r="G62" s="602"/>
      <c r="H62" s="630"/>
      <c r="I62" s="631">
        <f t="shared" si="2"/>
        <v>0</v>
      </c>
      <c r="J62" s="915"/>
      <c r="K62" s="916"/>
      <c r="L62" s="917"/>
      <c r="M62" s="222"/>
      <c r="N62" s="64"/>
      <c r="O62" s="399"/>
      <c r="S62" s="545" t="s">
        <v>295</v>
      </c>
      <c r="T62" s="525">
        <f t="shared" si="6"/>
        <v>0</v>
      </c>
      <c r="U62" s="82">
        <f t="shared" si="3"/>
        <v>0</v>
      </c>
      <c r="V62" s="162">
        <f t="shared" si="4"/>
        <v>0</v>
      </c>
      <c r="W62" s="162">
        <f t="shared" si="5"/>
        <v>0</v>
      </c>
    </row>
    <row r="63" spans="1:23" ht="35.1" customHeight="1">
      <c r="A63" s="360"/>
      <c r="C63" s="417">
        <v>25</v>
      </c>
      <c r="D63" s="910"/>
      <c r="E63" s="918"/>
      <c r="F63" s="628"/>
      <c r="G63" s="602"/>
      <c r="H63" s="630"/>
      <c r="I63" s="631">
        <f t="shared" si="2"/>
        <v>0</v>
      </c>
      <c r="J63" s="915"/>
      <c r="K63" s="916"/>
      <c r="L63" s="917"/>
      <c r="M63" s="222"/>
      <c r="N63" s="64"/>
      <c r="O63" s="399"/>
      <c r="S63" s="545" t="s">
        <v>296</v>
      </c>
      <c r="T63" s="525">
        <f t="shared" si="6"/>
        <v>0</v>
      </c>
      <c r="U63" s="82">
        <f t="shared" si="3"/>
        <v>0</v>
      </c>
      <c r="V63" s="162">
        <f t="shared" si="4"/>
        <v>0</v>
      </c>
      <c r="W63" s="162">
        <f t="shared" si="5"/>
        <v>0</v>
      </c>
    </row>
    <row r="64" spans="1:23" ht="35.1" customHeight="1">
      <c r="A64" s="360"/>
      <c r="C64" s="417">
        <v>26</v>
      </c>
      <c r="D64" s="910"/>
      <c r="E64" s="918"/>
      <c r="F64" s="628"/>
      <c r="G64" s="602"/>
      <c r="H64" s="630"/>
      <c r="I64" s="631">
        <f t="shared" si="2"/>
        <v>0</v>
      </c>
      <c r="J64" s="915"/>
      <c r="K64" s="916"/>
      <c r="L64" s="917"/>
      <c r="M64" s="222"/>
      <c r="N64" s="64"/>
      <c r="O64" s="399"/>
      <c r="S64" s="545" t="s">
        <v>297</v>
      </c>
      <c r="T64" s="525">
        <f t="shared" si="6"/>
        <v>0</v>
      </c>
      <c r="U64" s="82">
        <f t="shared" si="3"/>
        <v>0</v>
      </c>
      <c r="V64" s="162">
        <f t="shared" si="4"/>
        <v>0</v>
      </c>
      <c r="W64" s="162">
        <f t="shared" si="5"/>
        <v>0</v>
      </c>
    </row>
    <row r="65" spans="1:23" ht="35.1" customHeight="1">
      <c r="A65" s="360"/>
      <c r="C65" s="417">
        <v>27</v>
      </c>
      <c r="D65" s="910"/>
      <c r="E65" s="918"/>
      <c r="F65" s="628"/>
      <c r="G65" s="602"/>
      <c r="H65" s="630"/>
      <c r="I65" s="631">
        <f t="shared" si="2"/>
        <v>0</v>
      </c>
      <c r="J65" s="915"/>
      <c r="K65" s="916"/>
      <c r="L65" s="917"/>
      <c r="M65" s="222"/>
      <c r="N65" s="64"/>
      <c r="O65" s="399"/>
      <c r="S65" s="545" t="s">
        <v>298</v>
      </c>
      <c r="T65" s="525">
        <f t="shared" si="6"/>
        <v>0</v>
      </c>
      <c r="U65" s="82">
        <f t="shared" si="3"/>
        <v>0</v>
      </c>
      <c r="V65" s="162">
        <f t="shared" si="4"/>
        <v>0</v>
      </c>
      <c r="W65" s="162">
        <f t="shared" si="5"/>
        <v>0</v>
      </c>
    </row>
    <row r="66" spans="1:23" ht="35.1" customHeight="1">
      <c r="A66" s="360"/>
      <c r="C66" s="417">
        <v>28</v>
      </c>
      <c r="D66" s="910"/>
      <c r="E66" s="918"/>
      <c r="F66" s="628"/>
      <c r="G66" s="602"/>
      <c r="H66" s="630"/>
      <c r="I66" s="631">
        <f t="shared" si="2"/>
        <v>0</v>
      </c>
      <c r="J66" s="915"/>
      <c r="K66" s="916"/>
      <c r="L66" s="917"/>
      <c r="M66" s="222"/>
      <c r="N66" s="64"/>
      <c r="O66" s="399"/>
      <c r="S66" s="545" t="s">
        <v>299</v>
      </c>
      <c r="T66" s="525">
        <f t="shared" si="6"/>
        <v>0</v>
      </c>
      <c r="U66" s="82">
        <f t="shared" si="3"/>
        <v>0</v>
      </c>
      <c r="V66" s="162">
        <f t="shared" si="4"/>
        <v>0</v>
      </c>
      <c r="W66" s="162">
        <f t="shared" si="5"/>
        <v>0</v>
      </c>
    </row>
    <row r="67" spans="1:23" ht="35.1" customHeight="1">
      <c r="A67" s="360"/>
      <c r="C67" s="417">
        <v>29</v>
      </c>
      <c r="D67" s="910"/>
      <c r="E67" s="918"/>
      <c r="F67" s="628"/>
      <c r="G67" s="602"/>
      <c r="H67" s="630"/>
      <c r="I67" s="631">
        <f t="shared" si="2"/>
        <v>0</v>
      </c>
      <c r="J67" s="915"/>
      <c r="K67" s="916"/>
      <c r="L67" s="917"/>
      <c r="M67" s="222"/>
      <c r="N67" s="64"/>
      <c r="O67" s="399"/>
      <c r="S67" s="545" t="s">
        <v>300</v>
      </c>
      <c r="T67" s="525">
        <f t="shared" si="6"/>
        <v>0</v>
      </c>
      <c r="U67" s="82">
        <f t="shared" si="3"/>
        <v>0</v>
      </c>
      <c r="V67" s="162">
        <f t="shared" si="4"/>
        <v>0</v>
      </c>
      <c r="W67" s="162">
        <f t="shared" si="5"/>
        <v>0</v>
      </c>
    </row>
    <row r="68" spans="1:23" ht="35.1" customHeight="1">
      <c r="A68" s="360"/>
      <c r="C68" s="417">
        <v>30</v>
      </c>
      <c r="D68" s="910"/>
      <c r="E68" s="918"/>
      <c r="F68" s="628"/>
      <c r="G68" s="602"/>
      <c r="H68" s="630"/>
      <c r="I68" s="631">
        <f t="shared" si="2"/>
        <v>0</v>
      </c>
      <c r="J68" s="915"/>
      <c r="K68" s="916"/>
      <c r="L68" s="917"/>
      <c r="M68" s="222"/>
      <c r="N68" s="64"/>
      <c r="O68" s="399"/>
      <c r="S68" s="545" t="s">
        <v>301</v>
      </c>
      <c r="T68" s="525">
        <f t="shared" si="6"/>
        <v>0</v>
      </c>
      <c r="U68" s="82">
        <f t="shared" si="3"/>
        <v>0</v>
      </c>
      <c r="V68" s="162">
        <f t="shared" si="4"/>
        <v>0</v>
      </c>
      <c r="W68" s="162">
        <f t="shared" si="5"/>
        <v>0</v>
      </c>
    </row>
    <row r="69" spans="1:23" ht="35.1" customHeight="1">
      <c r="A69" s="360"/>
      <c r="C69" s="417">
        <v>31</v>
      </c>
      <c r="D69" s="910"/>
      <c r="E69" s="918"/>
      <c r="F69" s="628"/>
      <c r="G69" s="602"/>
      <c r="H69" s="630"/>
      <c r="I69" s="631">
        <f t="shared" si="2"/>
        <v>0</v>
      </c>
      <c r="J69" s="915"/>
      <c r="K69" s="916"/>
      <c r="L69" s="917"/>
      <c r="M69" s="222"/>
      <c r="N69" s="64"/>
      <c r="O69" s="399"/>
      <c r="S69" s="545" t="s">
        <v>302</v>
      </c>
      <c r="T69" s="525">
        <f t="shared" si="6"/>
        <v>0</v>
      </c>
      <c r="U69" s="82">
        <f t="shared" si="3"/>
        <v>0</v>
      </c>
      <c r="V69" s="162">
        <f t="shared" si="4"/>
        <v>0</v>
      </c>
      <c r="W69" s="162">
        <f t="shared" si="5"/>
        <v>0</v>
      </c>
    </row>
    <row r="70" spans="1:23" ht="35.1" customHeight="1">
      <c r="A70" s="360"/>
      <c r="C70" s="417">
        <v>32</v>
      </c>
      <c r="D70" s="910"/>
      <c r="E70" s="918"/>
      <c r="F70" s="628"/>
      <c r="G70" s="602"/>
      <c r="H70" s="630"/>
      <c r="I70" s="631">
        <f t="shared" si="2"/>
        <v>0</v>
      </c>
      <c r="J70" s="915"/>
      <c r="K70" s="916"/>
      <c r="L70" s="917"/>
      <c r="M70" s="222"/>
      <c r="N70" s="64"/>
      <c r="O70" s="399"/>
      <c r="S70" s="545" t="s">
        <v>303</v>
      </c>
      <c r="T70" s="525">
        <f t="shared" si="6"/>
        <v>0</v>
      </c>
      <c r="U70" s="82">
        <f t="shared" si="3"/>
        <v>0</v>
      </c>
      <c r="V70" s="162">
        <f t="shared" si="4"/>
        <v>0</v>
      </c>
      <c r="W70" s="162">
        <f t="shared" si="5"/>
        <v>0</v>
      </c>
    </row>
    <row r="71" spans="1:23" ht="35.1" customHeight="1">
      <c r="A71" s="360"/>
      <c r="C71" s="417">
        <v>33</v>
      </c>
      <c r="D71" s="910"/>
      <c r="E71" s="918"/>
      <c r="F71" s="628"/>
      <c r="G71" s="602"/>
      <c r="H71" s="630"/>
      <c r="I71" s="631">
        <f t="shared" ref="I71:I102" si="7">H71*G71</f>
        <v>0</v>
      </c>
      <c r="J71" s="915"/>
      <c r="K71" s="916"/>
      <c r="L71" s="917"/>
      <c r="M71" s="222"/>
      <c r="N71" s="64"/>
      <c r="O71" s="399"/>
      <c r="S71" s="545" t="s">
        <v>304</v>
      </c>
      <c r="T71" s="525">
        <f t="shared" si="6"/>
        <v>0</v>
      </c>
      <c r="U71" s="82">
        <f t="shared" si="3"/>
        <v>0</v>
      </c>
      <c r="V71" s="162">
        <f t="shared" si="4"/>
        <v>0</v>
      </c>
      <c r="W71" s="162">
        <f t="shared" si="5"/>
        <v>0</v>
      </c>
    </row>
    <row r="72" spans="1:23" ht="35.1" customHeight="1">
      <c r="A72" s="360"/>
      <c r="C72" s="417">
        <v>34</v>
      </c>
      <c r="D72" s="910"/>
      <c r="E72" s="918"/>
      <c r="F72" s="628"/>
      <c r="G72" s="602"/>
      <c r="H72" s="630"/>
      <c r="I72" s="631">
        <f t="shared" si="7"/>
        <v>0</v>
      </c>
      <c r="J72" s="915"/>
      <c r="K72" s="916"/>
      <c r="L72" s="917"/>
      <c r="M72" s="222"/>
      <c r="N72" s="64"/>
      <c r="O72" s="399"/>
      <c r="S72" s="545" t="s">
        <v>305</v>
      </c>
      <c r="T72" s="525">
        <f t="shared" si="6"/>
        <v>0</v>
      </c>
      <c r="U72" s="82">
        <f t="shared" si="3"/>
        <v>0</v>
      </c>
      <c r="V72" s="162">
        <f t="shared" si="4"/>
        <v>0</v>
      </c>
      <c r="W72" s="162">
        <f t="shared" si="5"/>
        <v>0</v>
      </c>
    </row>
    <row r="73" spans="1:23" ht="35.1" customHeight="1">
      <c r="A73" s="360"/>
      <c r="C73" s="417">
        <v>35</v>
      </c>
      <c r="D73" s="910"/>
      <c r="E73" s="918"/>
      <c r="F73" s="628"/>
      <c r="G73" s="602"/>
      <c r="H73" s="630"/>
      <c r="I73" s="631">
        <f t="shared" si="7"/>
        <v>0</v>
      </c>
      <c r="J73" s="915"/>
      <c r="K73" s="916"/>
      <c r="L73" s="917"/>
      <c r="M73" s="222"/>
      <c r="N73" s="64"/>
      <c r="O73" s="399"/>
      <c r="S73" s="545" t="s">
        <v>300</v>
      </c>
      <c r="T73" s="525">
        <f t="shared" si="6"/>
        <v>0</v>
      </c>
      <c r="U73" s="82">
        <f t="shared" si="3"/>
        <v>0</v>
      </c>
      <c r="V73" s="162">
        <f t="shared" si="4"/>
        <v>0</v>
      </c>
      <c r="W73" s="162">
        <f t="shared" si="5"/>
        <v>0</v>
      </c>
    </row>
    <row r="74" spans="1:23" ht="35.1" customHeight="1">
      <c r="A74" s="360"/>
      <c r="C74" s="417">
        <v>36</v>
      </c>
      <c r="D74" s="910"/>
      <c r="E74" s="918"/>
      <c r="F74" s="628"/>
      <c r="G74" s="602"/>
      <c r="H74" s="630"/>
      <c r="I74" s="631">
        <f t="shared" si="7"/>
        <v>0</v>
      </c>
      <c r="J74" s="915"/>
      <c r="K74" s="916"/>
      <c r="L74" s="917"/>
      <c r="M74" s="222"/>
      <c r="N74" s="64"/>
      <c r="O74" s="399"/>
      <c r="S74" s="545" t="s">
        <v>301</v>
      </c>
      <c r="T74" s="525">
        <f t="shared" si="6"/>
        <v>0</v>
      </c>
      <c r="U74" s="82">
        <f t="shared" si="3"/>
        <v>0</v>
      </c>
      <c r="V74" s="162">
        <f t="shared" si="4"/>
        <v>0</v>
      </c>
      <c r="W74" s="162">
        <f t="shared" si="5"/>
        <v>0</v>
      </c>
    </row>
    <row r="75" spans="1:23" ht="35.1" customHeight="1">
      <c r="A75" s="360"/>
      <c r="C75" s="417">
        <v>37</v>
      </c>
      <c r="D75" s="910"/>
      <c r="E75" s="918"/>
      <c r="F75" s="628"/>
      <c r="G75" s="602"/>
      <c r="H75" s="630"/>
      <c r="I75" s="631">
        <f t="shared" si="7"/>
        <v>0</v>
      </c>
      <c r="J75" s="915"/>
      <c r="K75" s="916"/>
      <c r="L75" s="917"/>
      <c r="M75" s="222"/>
      <c r="N75" s="64"/>
      <c r="O75" s="399"/>
      <c r="S75" s="545" t="s">
        <v>302</v>
      </c>
      <c r="T75" s="525">
        <f t="shared" si="6"/>
        <v>0</v>
      </c>
      <c r="U75" s="82">
        <f t="shared" si="3"/>
        <v>0</v>
      </c>
      <c r="V75" s="162">
        <f t="shared" si="4"/>
        <v>0</v>
      </c>
      <c r="W75" s="162">
        <f t="shared" si="5"/>
        <v>0</v>
      </c>
    </row>
    <row r="76" spans="1:23" ht="35.1" customHeight="1">
      <c r="A76" s="360"/>
      <c r="C76" s="417">
        <v>38</v>
      </c>
      <c r="D76" s="910"/>
      <c r="E76" s="918"/>
      <c r="F76" s="628"/>
      <c r="G76" s="602"/>
      <c r="H76" s="630"/>
      <c r="I76" s="631">
        <f t="shared" si="7"/>
        <v>0</v>
      </c>
      <c r="J76" s="915"/>
      <c r="K76" s="916"/>
      <c r="L76" s="917"/>
      <c r="M76" s="222"/>
      <c r="N76" s="64"/>
      <c r="O76" s="399"/>
      <c r="S76" s="545" t="s">
        <v>303</v>
      </c>
      <c r="T76" s="525">
        <f t="shared" si="6"/>
        <v>0</v>
      </c>
      <c r="U76" s="82">
        <f t="shared" si="3"/>
        <v>0</v>
      </c>
      <c r="V76" s="162">
        <f t="shared" si="4"/>
        <v>0</v>
      </c>
      <c r="W76" s="162">
        <f t="shared" si="5"/>
        <v>0</v>
      </c>
    </row>
    <row r="77" spans="1:23" ht="35.1" customHeight="1">
      <c r="A77" s="360"/>
      <c r="C77" s="417">
        <v>39</v>
      </c>
      <c r="D77" s="910"/>
      <c r="E77" s="918"/>
      <c r="F77" s="628"/>
      <c r="G77" s="602"/>
      <c r="H77" s="630"/>
      <c r="I77" s="631">
        <f t="shared" si="7"/>
        <v>0</v>
      </c>
      <c r="J77" s="915"/>
      <c r="K77" s="916"/>
      <c r="L77" s="917"/>
      <c r="M77" s="222"/>
      <c r="N77" s="64"/>
      <c r="O77" s="399"/>
      <c r="S77" s="545" t="s">
        <v>304</v>
      </c>
      <c r="T77" s="525">
        <f t="shared" si="6"/>
        <v>0</v>
      </c>
      <c r="U77" s="82">
        <f t="shared" si="3"/>
        <v>0</v>
      </c>
      <c r="V77" s="162">
        <f t="shared" si="4"/>
        <v>0</v>
      </c>
      <c r="W77" s="162">
        <f t="shared" si="5"/>
        <v>0</v>
      </c>
    </row>
    <row r="78" spans="1:23" ht="35.1" customHeight="1">
      <c r="A78" s="360"/>
      <c r="C78" s="417">
        <v>40</v>
      </c>
      <c r="D78" s="910"/>
      <c r="E78" s="918"/>
      <c r="F78" s="628"/>
      <c r="G78" s="602"/>
      <c r="H78" s="630"/>
      <c r="I78" s="631">
        <f t="shared" si="7"/>
        <v>0</v>
      </c>
      <c r="J78" s="915"/>
      <c r="K78" s="916"/>
      <c r="L78" s="917"/>
      <c r="M78" s="222"/>
      <c r="N78" s="64"/>
      <c r="O78" s="399"/>
      <c r="S78" s="545" t="s">
        <v>305</v>
      </c>
      <c r="T78" s="525">
        <f t="shared" si="6"/>
        <v>0</v>
      </c>
      <c r="U78" s="82">
        <f t="shared" si="3"/>
        <v>0</v>
      </c>
      <c r="V78" s="162">
        <f t="shared" si="4"/>
        <v>0</v>
      </c>
      <c r="W78" s="162">
        <f t="shared" si="5"/>
        <v>0</v>
      </c>
    </row>
    <row r="79" spans="1:23" ht="35.1" hidden="1" customHeight="1">
      <c r="A79" s="360"/>
      <c r="C79" s="417">
        <v>41</v>
      </c>
      <c r="D79" s="910"/>
      <c r="E79" s="918"/>
      <c r="F79" s="628"/>
      <c r="G79" s="602"/>
      <c r="H79" s="630"/>
      <c r="I79" s="631">
        <f t="shared" si="7"/>
        <v>0</v>
      </c>
      <c r="J79" s="915"/>
      <c r="K79" s="916"/>
      <c r="L79" s="917"/>
      <c r="M79" s="222"/>
      <c r="N79" s="64"/>
      <c r="O79" s="399"/>
      <c r="S79" s="545" t="s">
        <v>306</v>
      </c>
      <c r="T79" s="525">
        <f t="shared" si="6"/>
        <v>0</v>
      </c>
      <c r="U79" s="82">
        <f t="shared" si="3"/>
        <v>0</v>
      </c>
      <c r="V79" s="162">
        <f t="shared" si="4"/>
        <v>0</v>
      </c>
      <c r="W79" s="162">
        <f t="shared" si="5"/>
        <v>0</v>
      </c>
    </row>
    <row r="80" spans="1:23" ht="35.1" hidden="1" customHeight="1">
      <c r="A80" s="360"/>
      <c r="C80" s="417">
        <v>42</v>
      </c>
      <c r="D80" s="910"/>
      <c r="E80" s="918"/>
      <c r="F80" s="628"/>
      <c r="G80" s="602"/>
      <c r="H80" s="630"/>
      <c r="I80" s="631">
        <f t="shared" si="7"/>
        <v>0</v>
      </c>
      <c r="J80" s="915"/>
      <c r="K80" s="916"/>
      <c r="L80" s="917"/>
      <c r="M80" s="222"/>
      <c r="N80" s="64"/>
      <c r="O80" s="399"/>
      <c r="S80" s="545" t="s">
        <v>307</v>
      </c>
      <c r="T80" s="525">
        <f t="shared" si="6"/>
        <v>0</v>
      </c>
      <c r="U80" s="82">
        <f t="shared" si="3"/>
        <v>0</v>
      </c>
      <c r="V80" s="162">
        <f t="shared" si="4"/>
        <v>0</v>
      </c>
      <c r="W80" s="162">
        <f t="shared" si="5"/>
        <v>0</v>
      </c>
    </row>
    <row r="81" spans="1:23" ht="35.1" hidden="1" customHeight="1">
      <c r="A81" s="360"/>
      <c r="C81" s="417">
        <v>43</v>
      </c>
      <c r="D81" s="910"/>
      <c r="E81" s="918"/>
      <c r="F81" s="628"/>
      <c r="G81" s="602"/>
      <c r="H81" s="630"/>
      <c r="I81" s="631">
        <f t="shared" si="7"/>
        <v>0</v>
      </c>
      <c r="J81" s="915"/>
      <c r="K81" s="916"/>
      <c r="L81" s="917"/>
      <c r="M81" s="222"/>
      <c r="N81" s="64"/>
      <c r="O81" s="399"/>
      <c r="S81" s="545" t="s">
        <v>308</v>
      </c>
      <c r="T81" s="525">
        <f t="shared" si="6"/>
        <v>0</v>
      </c>
      <c r="U81" s="82">
        <f t="shared" si="3"/>
        <v>0</v>
      </c>
      <c r="V81" s="162">
        <f t="shared" si="4"/>
        <v>0</v>
      </c>
      <c r="W81" s="162">
        <f t="shared" si="5"/>
        <v>0</v>
      </c>
    </row>
    <row r="82" spans="1:23" ht="35.1" hidden="1" customHeight="1">
      <c r="A82" s="360"/>
      <c r="C82" s="417">
        <v>44</v>
      </c>
      <c r="D82" s="910"/>
      <c r="E82" s="918"/>
      <c r="F82" s="628"/>
      <c r="G82" s="602"/>
      <c r="H82" s="630"/>
      <c r="I82" s="631">
        <f t="shared" si="7"/>
        <v>0</v>
      </c>
      <c r="J82" s="915"/>
      <c r="K82" s="916"/>
      <c r="L82" s="917"/>
      <c r="M82" s="222"/>
      <c r="N82" s="64"/>
      <c r="O82" s="399"/>
      <c r="S82" s="545" t="s">
        <v>309</v>
      </c>
      <c r="T82" s="525">
        <f t="shared" si="6"/>
        <v>0</v>
      </c>
      <c r="U82" s="82">
        <f t="shared" si="3"/>
        <v>0</v>
      </c>
      <c r="V82" s="162">
        <f t="shared" si="4"/>
        <v>0</v>
      </c>
      <c r="W82" s="162">
        <f t="shared" si="5"/>
        <v>0</v>
      </c>
    </row>
    <row r="83" spans="1:23" ht="35.1" hidden="1" customHeight="1">
      <c r="A83" s="360"/>
      <c r="C83" s="417">
        <v>45</v>
      </c>
      <c r="D83" s="910"/>
      <c r="E83" s="918"/>
      <c r="F83" s="628"/>
      <c r="G83" s="602"/>
      <c r="H83" s="630"/>
      <c r="I83" s="631">
        <f t="shared" si="7"/>
        <v>0</v>
      </c>
      <c r="J83" s="915"/>
      <c r="K83" s="916"/>
      <c r="L83" s="917"/>
      <c r="M83" s="222"/>
      <c r="N83" s="64"/>
      <c r="O83" s="399"/>
      <c r="S83" s="545" t="s">
        <v>295</v>
      </c>
      <c r="T83" s="525">
        <f t="shared" si="6"/>
        <v>0</v>
      </c>
      <c r="U83" s="82">
        <f t="shared" si="3"/>
        <v>0</v>
      </c>
      <c r="V83" s="162">
        <f t="shared" si="4"/>
        <v>0</v>
      </c>
      <c r="W83" s="162">
        <f t="shared" si="5"/>
        <v>0</v>
      </c>
    </row>
    <row r="84" spans="1:23" ht="35.1" hidden="1" customHeight="1">
      <c r="A84" s="360"/>
      <c r="C84" s="417">
        <v>46</v>
      </c>
      <c r="D84" s="910"/>
      <c r="E84" s="918"/>
      <c r="F84" s="628"/>
      <c r="G84" s="602"/>
      <c r="H84" s="630"/>
      <c r="I84" s="631">
        <f t="shared" si="7"/>
        <v>0</v>
      </c>
      <c r="J84" s="915"/>
      <c r="K84" s="916"/>
      <c r="L84" s="917"/>
      <c r="M84" s="222"/>
      <c r="N84" s="64"/>
      <c r="O84" s="399"/>
      <c r="S84" s="545" t="s">
        <v>296</v>
      </c>
      <c r="T84" s="525">
        <f t="shared" si="6"/>
        <v>0</v>
      </c>
      <c r="U84" s="82">
        <f t="shared" si="3"/>
        <v>0</v>
      </c>
      <c r="V84" s="162">
        <f t="shared" si="4"/>
        <v>0</v>
      </c>
      <c r="W84" s="162">
        <f t="shared" si="5"/>
        <v>0</v>
      </c>
    </row>
    <row r="85" spans="1:23" ht="35.1" hidden="1" customHeight="1">
      <c r="A85" s="360"/>
      <c r="C85" s="417">
        <v>47</v>
      </c>
      <c r="D85" s="910"/>
      <c r="E85" s="918"/>
      <c r="F85" s="628"/>
      <c r="G85" s="602"/>
      <c r="H85" s="630"/>
      <c r="I85" s="631">
        <f t="shared" si="7"/>
        <v>0</v>
      </c>
      <c r="J85" s="915"/>
      <c r="K85" s="916"/>
      <c r="L85" s="917"/>
      <c r="M85" s="222"/>
      <c r="N85" s="64"/>
      <c r="O85" s="399"/>
      <c r="S85" s="545" t="s">
        <v>297</v>
      </c>
      <c r="T85" s="525">
        <f t="shared" si="6"/>
        <v>0</v>
      </c>
      <c r="U85" s="82">
        <f t="shared" si="3"/>
        <v>0</v>
      </c>
      <c r="V85" s="162">
        <f t="shared" si="4"/>
        <v>0</v>
      </c>
      <c r="W85" s="162">
        <f t="shared" si="5"/>
        <v>0</v>
      </c>
    </row>
    <row r="86" spans="1:23" ht="35.1" hidden="1" customHeight="1">
      <c r="A86" s="360"/>
      <c r="C86" s="417">
        <v>48</v>
      </c>
      <c r="D86" s="910"/>
      <c r="E86" s="918"/>
      <c r="F86" s="628"/>
      <c r="G86" s="602"/>
      <c r="H86" s="630"/>
      <c r="I86" s="631">
        <f t="shared" si="7"/>
        <v>0</v>
      </c>
      <c r="J86" s="915"/>
      <c r="K86" s="916"/>
      <c r="L86" s="917"/>
      <c r="M86" s="222"/>
      <c r="N86" s="64"/>
      <c r="O86" s="399"/>
      <c r="S86" s="545" t="s">
        <v>305</v>
      </c>
      <c r="T86" s="525">
        <f t="shared" si="6"/>
        <v>0</v>
      </c>
      <c r="U86" s="82">
        <f t="shared" si="3"/>
        <v>0</v>
      </c>
      <c r="V86" s="162">
        <f t="shared" si="4"/>
        <v>0</v>
      </c>
      <c r="W86" s="162">
        <f t="shared" si="5"/>
        <v>0</v>
      </c>
    </row>
    <row r="87" spans="1:23" ht="35.1" hidden="1" customHeight="1">
      <c r="A87" s="360"/>
      <c r="C87" s="417">
        <v>49</v>
      </c>
      <c r="D87" s="910"/>
      <c r="E87" s="918"/>
      <c r="F87" s="628"/>
      <c r="G87" s="602"/>
      <c r="H87" s="630"/>
      <c r="I87" s="631">
        <f t="shared" si="7"/>
        <v>0</v>
      </c>
      <c r="J87" s="915"/>
      <c r="K87" s="916"/>
      <c r="L87" s="917"/>
      <c r="M87" s="222"/>
      <c r="N87" s="64"/>
      <c r="O87" s="399"/>
      <c r="S87" s="545" t="s">
        <v>306</v>
      </c>
      <c r="T87" s="525">
        <f t="shared" si="6"/>
        <v>0</v>
      </c>
      <c r="U87" s="82">
        <f t="shared" si="3"/>
        <v>0</v>
      </c>
      <c r="V87" s="162">
        <f t="shared" si="4"/>
        <v>0</v>
      </c>
      <c r="W87" s="162">
        <f t="shared" si="5"/>
        <v>0</v>
      </c>
    </row>
    <row r="88" spans="1:23" ht="35.1" hidden="1" customHeight="1">
      <c r="A88" s="360"/>
      <c r="C88" s="417">
        <v>50</v>
      </c>
      <c r="D88" s="910"/>
      <c r="E88" s="918"/>
      <c r="F88" s="628"/>
      <c r="G88" s="602"/>
      <c r="H88" s="630"/>
      <c r="I88" s="631">
        <f t="shared" si="7"/>
        <v>0</v>
      </c>
      <c r="J88" s="915"/>
      <c r="K88" s="916"/>
      <c r="L88" s="917"/>
      <c r="M88" s="222"/>
      <c r="N88" s="64"/>
      <c r="O88" s="399"/>
      <c r="S88" s="545" t="s">
        <v>307</v>
      </c>
      <c r="T88" s="525">
        <f t="shared" si="6"/>
        <v>0</v>
      </c>
      <c r="U88" s="82">
        <f t="shared" si="3"/>
        <v>0</v>
      </c>
      <c r="V88" s="162">
        <f t="shared" si="4"/>
        <v>0</v>
      </c>
      <c r="W88" s="162">
        <f t="shared" si="5"/>
        <v>0</v>
      </c>
    </row>
    <row r="89" spans="1:23" ht="35.1" hidden="1" customHeight="1">
      <c r="A89" s="360"/>
      <c r="C89" s="417">
        <v>51</v>
      </c>
      <c r="D89" s="910"/>
      <c r="E89" s="918"/>
      <c r="F89" s="628"/>
      <c r="G89" s="602"/>
      <c r="H89" s="630"/>
      <c r="I89" s="631">
        <f t="shared" si="7"/>
        <v>0</v>
      </c>
      <c r="J89" s="915"/>
      <c r="K89" s="916"/>
      <c r="L89" s="917"/>
      <c r="M89" s="222"/>
      <c r="N89" s="64"/>
      <c r="O89" s="399"/>
      <c r="S89" s="545" t="s">
        <v>308</v>
      </c>
      <c r="T89" s="525">
        <f t="shared" si="6"/>
        <v>0</v>
      </c>
      <c r="U89" s="82">
        <f t="shared" si="3"/>
        <v>0</v>
      </c>
      <c r="V89" s="162">
        <f t="shared" si="4"/>
        <v>0</v>
      </c>
      <c r="W89" s="162">
        <f t="shared" si="5"/>
        <v>0</v>
      </c>
    </row>
    <row r="90" spans="1:23" ht="35.1" hidden="1" customHeight="1">
      <c r="A90" s="360"/>
      <c r="C90" s="417">
        <v>52</v>
      </c>
      <c r="D90" s="910"/>
      <c r="E90" s="918"/>
      <c r="F90" s="628"/>
      <c r="G90" s="602"/>
      <c r="H90" s="630"/>
      <c r="I90" s="631">
        <f t="shared" si="7"/>
        <v>0</v>
      </c>
      <c r="J90" s="915"/>
      <c r="K90" s="916"/>
      <c r="L90" s="917"/>
      <c r="M90" s="222"/>
      <c r="N90" s="64"/>
      <c r="O90" s="399"/>
      <c r="S90" s="545" t="s">
        <v>309</v>
      </c>
      <c r="T90" s="525">
        <f t="shared" si="6"/>
        <v>0</v>
      </c>
      <c r="U90" s="82">
        <f t="shared" si="3"/>
        <v>0</v>
      </c>
      <c r="V90" s="162">
        <f t="shared" si="4"/>
        <v>0</v>
      </c>
      <c r="W90" s="162">
        <f t="shared" si="5"/>
        <v>0</v>
      </c>
    </row>
    <row r="91" spans="1:23" ht="35.1" hidden="1" customHeight="1">
      <c r="A91" s="360"/>
      <c r="C91" s="417">
        <v>53</v>
      </c>
      <c r="D91" s="910"/>
      <c r="E91" s="918"/>
      <c r="F91" s="628"/>
      <c r="G91" s="602"/>
      <c r="H91" s="630"/>
      <c r="I91" s="631">
        <f t="shared" si="7"/>
        <v>0</v>
      </c>
      <c r="J91" s="915"/>
      <c r="K91" s="916"/>
      <c r="L91" s="917"/>
      <c r="M91" s="222"/>
      <c r="N91" s="64"/>
      <c r="O91" s="399"/>
      <c r="S91" s="545" t="s">
        <v>295</v>
      </c>
      <c r="T91" s="525">
        <f t="shared" si="6"/>
        <v>0</v>
      </c>
      <c r="U91" s="82">
        <f t="shared" si="3"/>
        <v>0</v>
      </c>
      <c r="V91" s="162">
        <f t="shared" si="4"/>
        <v>0</v>
      </c>
      <c r="W91" s="162">
        <f t="shared" si="5"/>
        <v>0</v>
      </c>
    </row>
    <row r="92" spans="1:23" ht="35.1" hidden="1" customHeight="1">
      <c r="A92" s="360"/>
      <c r="C92" s="417">
        <v>54</v>
      </c>
      <c r="D92" s="910"/>
      <c r="E92" s="918"/>
      <c r="F92" s="628"/>
      <c r="G92" s="602"/>
      <c r="H92" s="630"/>
      <c r="I92" s="631">
        <f t="shared" si="7"/>
        <v>0</v>
      </c>
      <c r="J92" s="915"/>
      <c r="K92" s="916"/>
      <c r="L92" s="917"/>
      <c r="M92" s="222"/>
      <c r="N92" s="64"/>
      <c r="O92" s="399"/>
      <c r="S92" s="545" t="s">
        <v>296</v>
      </c>
      <c r="T92" s="525">
        <f t="shared" si="6"/>
        <v>0</v>
      </c>
      <c r="U92" s="82">
        <f t="shared" si="3"/>
        <v>0</v>
      </c>
      <c r="V92" s="162">
        <f t="shared" si="4"/>
        <v>0</v>
      </c>
      <c r="W92" s="162">
        <f t="shared" si="5"/>
        <v>0</v>
      </c>
    </row>
    <row r="93" spans="1:23" ht="35.1" hidden="1" customHeight="1">
      <c r="A93" s="360"/>
      <c r="C93" s="417">
        <v>55</v>
      </c>
      <c r="D93" s="910"/>
      <c r="E93" s="918"/>
      <c r="F93" s="628"/>
      <c r="G93" s="602"/>
      <c r="H93" s="630"/>
      <c r="I93" s="631">
        <f t="shared" si="7"/>
        <v>0</v>
      </c>
      <c r="J93" s="915"/>
      <c r="K93" s="916"/>
      <c r="L93" s="917"/>
      <c r="M93" s="222"/>
      <c r="N93" s="64"/>
      <c r="O93" s="399"/>
      <c r="S93" s="545" t="s">
        <v>297</v>
      </c>
      <c r="T93" s="525">
        <f t="shared" si="6"/>
        <v>0</v>
      </c>
      <c r="U93" s="82">
        <f t="shared" si="3"/>
        <v>0</v>
      </c>
      <c r="V93" s="162">
        <f t="shared" si="4"/>
        <v>0</v>
      </c>
      <c r="W93" s="162">
        <f t="shared" si="5"/>
        <v>0</v>
      </c>
    </row>
    <row r="94" spans="1:23" ht="35.1" hidden="1" customHeight="1">
      <c r="A94" s="360"/>
      <c r="C94" s="417">
        <v>56</v>
      </c>
      <c r="D94" s="910"/>
      <c r="E94" s="918"/>
      <c r="F94" s="628"/>
      <c r="G94" s="602"/>
      <c r="H94" s="630"/>
      <c r="I94" s="631">
        <f t="shared" si="7"/>
        <v>0</v>
      </c>
      <c r="J94" s="915"/>
      <c r="K94" s="916"/>
      <c r="L94" s="917"/>
      <c r="M94" s="222"/>
      <c r="N94" s="64"/>
      <c r="O94" s="399"/>
      <c r="S94" s="545" t="s">
        <v>298</v>
      </c>
      <c r="T94" s="525">
        <f t="shared" si="6"/>
        <v>0</v>
      </c>
      <c r="U94" s="82">
        <f t="shared" si="3"/>
        <v>0</v>
      </c>
      <c r="V94" s="162">
        <f t="shared" si="4"/>
        <v>0</v>
      </c>
      <c r="W94" s="162">
        <f t="shared" si="5"/>
        <v>0</v>
      </c>
    </row>
    <row r="95" spans="1:23" ht="35.1" hidden="1" customHeight="1">
      <c r="A95" s="360"/>
      <c r="C95" s="417">
        <v>57</v>
      </c>
      <c r="D95" s="910"/>
      <c r="E95" s="918"/>
      <c r="F95" s="628"/>
      <c r="G95" s="602"/>
      <c r="H95" s="630"/>
      <c r="I95" s="631">
        <f t="shared" si="7"/>
        <v>0</v>
      </c>
      <c r="J95" s="915"/>
      <c r="K95" s="916"/>
      <c r="L95" s="917"/>
      <c r="M95" s="222"/>
      <c r="N95" s="64"/>
      <c r="O95" s="399"/>
      <c r="S95" s="545" t="s">
        <v>299</v>
      </c>
      <c r="T95" s="525">
        <f t="shared" si="6"/>
        <v>0</v>
      </c>
      <c r="U95" s="82">
        <f t="shared" si="3"/>
        <v>0</v>
      </c>
      <c r="V95" s="162">
        <f t="shared" si="4"/>
        <v>0</v>
      </c>
      <c r="W95" s="162">
        <f t="shared" si="5"/>
        <v>0</v>
      </c>
    </row>
    <row r="96" spans="1:23" ht="35.1" hidden="1" customHeight="1">
      <c r="A96" s="360"/>
      <c r="C96" s="417">
        <v>58</v>
      </c>
      <c r="D96" s="910"/>
      <c r="E96" s="918"/>
      <c r="F96" s="628"/>
      <c r="G96" s="602"/>
      <c r="H96" s="630"/>
      <c r="I96" s="631">
        <f t="shared" si="7"/>
        <v>0</v>
      </c>
      <c r="J96" s="915"/>
      <c r="K96" s="916"/>
      <c r="L96" s="917"/>
      <c r="M96" s="222"/>
      <c r="N96" s="64"/>
      <c r="O96" s="399"/>
      <c r="S96" s="545" t="s">
        <v>300</v>
      </c>
      <c r="T96" s="525">
        <f t="shared" si="6"/>
        <v>0</v>
      </c>
      <c r="U96" s="82">
        <f t="shared" si="3"/>
        <v>0</v>
      </c>
      <c r="V96" s="162">
        <f t="shared" si="4"/>
        <v>0</v>
      </c>
      <c r="W96" s="162">
        <f t="shared" si="5"/>
        <v>0</v>
      </c>
    </row>
    <row r="97" spans="1:23" ht="35.1" hidden="1" customHeight="1">
      <c r="A97" s="360"/>
      <c r="C97" s="417">
        <v>59</v>
      </c>
      <c r="D97" s="910"/>
      <c r="E97" s="918"/>
      <c r="F97" s="628"/>
      <c r="G97" s="602"/>
      <c r="H97" s="630"/>
      <c r="I97" s="631">
        <f t="shared" si="7"/>
        <v>0</v>
      </c>
      <c r="J97" s="915"/>
      <c r="K97" s="916"/>
      <c r="L97" s="917"/>
      <c r="M97" s="222"/>
      <c r="N97" s="64"/>
      <c r="O97" s="399"/>
      <c r="S97" s="545" t="s">
        <v>301</v>
      </c>
      <c r="T97" s="525">
        <f t="shared" si="6"/>
        <v>0</v>
      </c>
      <c r="U97" s="82">
        <f t="shared" si="3"/>
        <v>0</v>
      </c>
      <c r="V97" s="162">
        <f t="shared" si="4"/>
        <v>0</v>
      </c>
      <c r="W97" s="162">
        <f t="shared" si="5"/>
        <v>0</v>
      </c>
    </row>
    <row r="98" spans="1:23" ht="35.1" hidden="1" customHeight="1">
      <c r="A98" s="360"/>
      <c r="C98" s="417">
        <v>60</v>
      </c>
      <c r="D98" s="910"/>
      <c r="E98" s="918"/>
      <c r="F98" s="628"/>
      <c r="G98" s="602"/>
      <c r="H98" s="630"/>
      <c r="I98" s="631">
        <f t="shared" si="7"/>
        <v>0</v>
      </c>
      <c r="J98" s="915"/>
      <c r="K98" s="916"/>
      <c r="L98" s="917"/>
      <c r="M98" s="222"/>
      <c r="N98" s="64"/>
      <c r="O98" s="399"/>
      <c r="S98" s="545" t="s">
        <v>302</v>
      </c>
      <c r="T98" s="525">
        <f t="shared" si="6"/>
        <v>0</v>
      </c>
      <c r="U98" s="82">
        <f t="shared" si="3"/>
        <v>0</v>
      </c>
      <c r="V98" s="162">
        <f t="shared" si="4"/>
        <v>0</v>
      </c>
      <c r="W98" s="162">
        <f t="shared" si="5"/>
        <v>0</v>
      </c>
    </row>
    <row r="99" spans="1:23" ht="35.1" hidden="1" customHeight="1">
      <c r="A99" s="360"/>
      <c r="C99" s="417">
        <v>61</v>
      </c>
      <c r="D99" s="910"/>
      <c r="E99" s="918"/>
      <c r="F99" s="628"/>
      <c r="G99" s="602"/>
      <c r="H99" s="630"/>
      <c r="I99" s="631">
        <f t="shared" si="7"/>
        <v>0</v>
      </c>
      <c r="J99" s="915"/>
      <c r="K99" s="916"/>
      <c r="L99" s="917"/>
      <c r="M99" s="222"/>
      <c r="N99" s="64"/>
      <c r="O99" s="399"/>
      <c r="S99" s="545" t="s">
        <v>303</v>
      </c>
      <c r="T99" s="525">
        <f t="shared" si="6"/>
        <v>0</v>
      </c>
      <c r="U99" s="82">
        <f t="shared" si="3"/>
        <v>0</v>
      </c>
      <c r="V99" s="162">
        <f t="shared" si="4"/>
        <v>0</v>
      </c>
      <c r="W99" s="162">
        <f t="shared" si="5"/>
        <v>0</v>
      </c>
    </row>
    <row r="100" spans="1:23" ht="35.1" hidden="1" customHeight="1">
      <c r="A100" s="360"/>
      <c r="C100" s="417">
        <v>62</v>
      </c>
      <c r="D100" s="910"/>
      <c r="E100" s="918"/>
      <c r="F100" s="628"/>
      <c r="G100" s="602"/>
      <c r="H100" s="630"/>
      <c r="I100" s="631">
        <f t="shared" si="7"/>
        <v>0</v>
      </c>
      <c r="J100" s="915"/>
      <c r="K100" s="916"/>
      <c r="L100" s="917"/>
      <c r="M100" s="222"/>
      <c r="N100" s="64"/>
      <c r="O100" s="399"/>
      <c r="S100" s="545" t="s">
        <v>304</v>
      </c>
      <c r="T100" s="525">
        <f t="shared" si="6"/>
        <v>0</v>
      </c>
      <c r="U100" s="82">
        <f t="shared" si="3"/>
        <v>0</v>
      </c>
      <c r="V100" s="162">
        <f t="shared" si="4"/>
        <v>0</v>
      </c>
      <c r="W100" s="162">
        <f t="shared" si="5"/>
        <v>0</v>
      </c>
    </row>
    <row r="101" spans="1:23" ht="35.1" hidden="1" customHeight="1">
      <c r="A101" s="360"/>
      <c r="C101" s="417">
        <v>63</v>
      </c>
      <c r="D101" s="910"/>
      <c r="E101" s="918"/>
      <c r="F101" s="628"/>
      <c r="G101" s="602"/>
      <c r="H101" s="630"/>
      <c r="I101" s="631">
        <f t="shared" si="7"/>
        <v>0</v>
      </c>
      <c r="J101" s="915"/>
      <c r="K101" s="916"/>
      <c r="L101" s="917"/>
      <c r="M101" s="222"/>
      <c r="N101" s="64"/>
      <c r="O101" s="399"/>
      <c r="S101" s="545" t="s">
        <v>305</v>
      </c>
      <c r="T101" s="525">
        <f t="shared" si="6"/>
        <v>0</v>
      </c>
      <c r="U101" s="82">
        <f t="shared" si="3"/>
        <v>0</v>
      </c>
      <c r="V101" s="162">
        <f t="shared" si="4"/>
        <v>0</v>
      </c>
      <c r="W101" s="162">
        <f t="shared" si="5"/>
        <v>0</v>
      </c>
    </row>
    <row r="102" spans="1:23" ht="35.1" hidden="1" customHeight="1">
      <c r="A102" s="360"/>
      <c r="C102" s="417">
        <v>64</v>
      </c>
      <c r="D102" s="910"/>
      <c r="E102" s="911"/>
      <c r="F102" s="628"/>
      <c r="G102" s="602"/>
      <c r="H102" s="630"/>
      <c r="I102" s="631">
        <f t="shared" si="7"/>
        <v>0</v>
      </c>
      <c r="J102" s="915"/>
      <c r="K102" s="916"/>
      <c r="L102" s="917"/>
      <c r="M102" s="222"/>
      <c r="N102" s="64"/>
      <c r="O102" s="399"/>
      <c r="S102" s="545" t="s">
        <v>310</v>
      </c>
      <c r="T102" s="525">
        <f>IF(AND($I$36&gt;C102,D103=""),1,0)</f>
        <v>0</v>
      </c>
      <c r="U102" s="82">
        <f t="shared" si="3"/>
        <v>0</v>
      </c>
      <c r="V102" s="162">
        <f t="shared" si="4"/>
        <v>0</v>
      </c>
      <c r="W102" s="162">
        <f t="shared" si="5"/>
        <v>0</v>
      </c>
    </row>
    <row r="103" spans="1:23" ht="34.9" hidden="1" customHeight="1">
      <c r="A103" s="360"/>
      <c r="C103" s="417">
        <v>65</v>
      </c>
      <c r="D103" s="910"/>
      <c r="E103" s="911"/>
      <c r="F103" s="628"/>
      <c r="G103" s="602"/>
      <c r="H103" s="630"/>
      <c r="I103" s="631">
        <f t="shared" ref="I103" si="8">H103*G103</f>
        <v>0</v>
      </c>
      <c r="J103" s="915"/>
      <c r="K103" s="916"/>
      <c r="L103" s="917"/>
      <c r="M103" s="222"/>
      <c r="N103" s="64"/>
      <c r="O103" s="399"/>
      <c r="S103" s="156" t="s">
        <v>311</v>
      </c>
      <c r="T103" s="523" t="str">
        <f>IF(SUM(T33:T35,T38:T102,U38:U102,V38:V102,W38:W102)&gt;0,"Not Complete","Complete")</f>
        <v>Not Complete</v>
      </c>
    </row>
    <row r="104" spans="1:23">
      <c r="A104" s="360"/>
      <c r="C104" s="74"/>
      <c r="D104" s="67"/>
      <c r="E104" s="67"/>
      <c r="F104" s="67"/>
      <c r="G104" s="67"/>
      <c r="H104" s="67"/>
      <c r="I104" s="67"/>
      <c r="J104" s="67"/>
      <c r="K104" s="67"/>
      <c r="L104" s="67"/>
      <c r="M104" s="616"/>
      <c r="N104" s="64"/>
      <c r="O104" s="399"/>
    </row>
    <row r="105" spans="1:23">
      <c r="A105" s="360"/>
      <c r="D105" s="64"/>
      <c r="E105" s="64"/>
      <c r="F105" s="64"/>
      <c r="G105" s="64"/>
      <c r="H105" s="64"/>
      <c r="I105" s="64"/>
      <c r="J105" s="64"/>
      <c r="K105" s="64"/>
      <c r="L105" s="64"/>
      <c r="M105" s="64"/>
      <c r="N105" s="64"/>
      <c r="O105" s="399"/>
    </row>
    <row r="106" spans="1:23" ht="16.5" thickBot="1">
      <c r="C106" s="425"/>
      <c r="D106" s="426"/>
      <c r="E106" s="426"/>
      <c r="F106" s="426"/>
      <c r="G106" s="426"/>
      <c r="H106" s="426"/>
      <c r="I106" s="426"/>
      <c r="J106" s="426"/>
      <c r="K106" s="426"/>
      <c r="L106" s="426"/>
      <c r="M106" s="426"/>
      <c r="N106" s="426"/>
      <c r="O106" s="401"/>
    </row>
    <row r="107" spans="1:23">
      <c r="A107" s="390"/>
      <c r="B107" s="390"/>
    </row>
    <row r="233" ht="15" customHeight="1"/>
    <row r="234" ht="15" customHeight="1"/>
    <row r="235" ht="15" customHeight="1"/>
    <row r="236" ht="15" customHeight="1"/>
    <row r="237" ht="15" customHeight="1"/>
    <row r="238" ht="15" customHeight="1"/>
    <row r="239" ht="15" customHeight="1"/>
    <row r="240" ht="15" customHeight="1"/>
    <row r="241" ht="15" customHeight="1"/>
    <row r="242" ht="15" customHeight="1"/>
    <row r="243" ht="15" customHeight="1"/>
    <row r="244" ht="15" customHeight="1"/>
    <row r="245" ht="15" customHeight="1"/>
    <row r="246" ht="15" customHeight="1"/>
    <row r="247" ht="15" customHeight="1"/>
    <row r="248" ht="15" customHeight="1"/>
    <row r="249" ht="15" customHeight="1"/>
    <row r="250" ht="15" customHeight="1"/>
    <row r="251" ht="15" customHeight="1"/>
    <row r="379" spans="1:54" s="8" customFormat="1">
      <c r="A379"/>
      <c r="B379"/>
      <c r="C379"/>
      <c r="D379"/>
      <c r="E379"/>
      <c r="F379"/>
      <c r="G379"/>
      <c r="H379"/>
      <c r="I379"/>
      <c r="J379"/>
      <c r="K379"/>
      <c r="L379"/>
      <c r="M379"/>
      <c r="N379"/>
      <c r="Q379"/>
      <c r="R379"/>
      <c r="S379"/>
      <c r="T379" s="47"/>
      <c r="U379"/>
      <c r="V379"/>
      <c r="W379"/>
      <c r="X379"/>
      <c r="Y379"/>
      <c r="Z379" s="12"/>
      <c r="AA379" s="12"/>
      <c r="AB379" s="12"/>
      <c r="AC379" s="12"/>
      <c r="AD379"/>
      <c r="AE379"/>
      <c r="AF379"/>
      <c r="AG379"/>
      <c r="AH379"/>
      <c r="AI379"/>
      <c r="AJ379"/>
      <c r="AK379"/>
      <c r="AL379"/>
      <c r="AM379"/>
      <c r="AN379"/>
      <c r="AO379"/>
      <c r="AP379"/>
      <c r="AQ379"/>
      <c r="AR379"/>
      <c r="AS379"/>
      <c r="AT379"/>
      <c r="AU379"/>
      <c r="AV379"/>
      <c r="AW379"/>
      <c r="AX379"/>
      <c r="AY379"/>
      <c r="AZ379"/>
      <c r="BA379"/>
      <c r="BB379"/>
    </row>
    <row r="380" spans="1:54" s="8" customFormat="1">
      <c r="A380"/>
      <c r="B380"/>
      <c r="C380"/>
      <c r="D380"/>
      <c r="E380"/>
      <c r="F380"/>
      <c r="G380"/>
      <c r="H380"/>
      <c r="I380"/>
      <c r="J380"/>
      <c r="K380"/>
      <c r="L380"/>
      <c r="M380"/>
      <c r="N380"/>
      <c r="Q380"/>
      <c r="R380"/>
      <c r="S380"/>
      <c r="T380" s="47"/>
      <c r="U380"/>
      <c r="V380"/>
      <c r="W380"/>
      <c r="X380"/>
      <c r="Y380"/>
      <c r="Z380" s="12"/>
      <c r="AA380" s="12"/>
      <c r="AB380" s="12"/>
      <c r="AC380" s="12"/>
      <c r="AD380"/>
      <c r="AE380"/>
      <c r="AF380"/>
      <c r="AG380"/>
      <c r="AH380"/>
      <c r="AI380"/>
      <c r="AJ380"/>
      <c r="AK380"/>
      <c r="AL380"/>
      <c r="AM380"/>
      <c r="AN380"/>
      <c r="AO380"/>
      <c r="AP380"/>
      <c r="AQ380"/>
      <c r="AR380"/>
      <c r="AS380"/>
      <c r="AT380"/>
      <c r="AU380"/>
      <c r="AV380"/>
      <c r="AW380"/>
      <c r="AX380"/>
      <c r="AY380"/>
      <c r="AZ380"/>
      <c r="BA380"/>
      <c r="BB380"/>
    </row>
    <row r="381" spans="1:54" s="8" customFormat="1">
      <c r="A381"/>
      <c r="B381"/>
      <c r="C381"/>
      <c r="D381"/>
      <c r="E381"/>
      <c r="F381"/>
      <c r="G381"/>
      <c r="H381"/>
      <c r="I381"/>
      <c r="J381"/>
      <c r="K381"/>
      <c r="L381"/>
      <c r="M381"/>
      <c r="N381"/>
      <c r="Q381"/>
      <c r="R381"/>
      <c r="S381"/>
      <c r="T381" s="47"/>
      <c r="U381"/>
      <c r="V381"/>
      <c r="W381"/>
      <c r="X381"/>
      <c r="Y381"/>
      <c r="Z381" s="12"/>
      <c r="AA381" s="12"/>
      <c r="AB381" s="12"/>
      <c r="AC381" s="12"/>
      <c r="AD381"/>
      <c r="AE381"/>
      <c r="AF381"/>
      <c r="AG381"/>
      <c r="AH381"/>
      <c r="AI381"/>
      <c r="AJ381"/>
      <c r="AK381"/>
      <c r="AL381"/>
      <c r="AM381"/>
      <c r="AN381"/>
      <c r="AO381"/>
      <c r="AP381"/>
      <c r="AQ381"/>
      <c r="AR381"/>
      <c r="AS381"/>
      <c r="AT381"/>
      <c r="AU381"/>
      <c r="AV381"/>
      <c r="AW381"/>
      <c r="AX381"/>
      <c r="AY381"/>
      <c r="AZ381"/>
      <c r="BA381"/>
      <c r="BB381"/>
    </row>
    <row r="382" spans="1:54" s="8" customFormat="1">
      <c r="A382"/>
      <c r="B382"/>
      <c r="C382"/>
      <c r="D382"/>
      <c r="E382"/>
      <c r="F382"/>
      <c r="G382"/>
      <c r="H382"/>
      <c r="I382"/>
      <c r="J382"/>
      <c r="K382"/>
      <c r="L382"/>
      <c r="M382"/>
      <c r="N382"/>
      <c r="Q382"/>
      <c r="R382"/>
      <c r="S382"/>
      <c r="T382" s="47"/>
      <c r="U382"/>
      <c r="V382"/>
      <c r="W382"/>
      <c r="X382"/>
      <c r="Y382"/>
      <c r="Z382" s="12"/>
      <c r="AA382" s="12"/>
      <c r="AB382" s="12"/>
      <c r="AC382" s="12"/>
      <c r="AD382"/>
      <c r="AE382"/>
      <c r="AF382"/>
      <c r="AG382"/>
      <c r="AH382"/>
      <c r="AI382"/>
      <c r="AJ382"/>
      <c r="AK382"/>
      <c r="AL382"/>
      <c r="AM382"/>
      <c r="AN382"/>
      <c r="AO382"/>
      <c r="AP382"/>
      <c r="AQ382"/>
      <c r="AR382"/>
      <c r="AS382"/>
      <c r="AT382"/>
      <c r="AU382"/>
      <c r="AV382"/>
      <c r="AW382"/>
      <c r="AX382"/>
      <c r="AY382"/>
      <c r="AZ382"/>
      <c r="BA382"/>
      <c r="BB382"/>
    </row>
    <row r="383" spans="1:54" s="8" customFormat="1">
      <c r="A383"/>
      <c r="B383"/>
      <c r="C383"/>
      <c r="D383"/>
      <c r="E383"/>
      <c r="F383"/>
      <c r="G383"/>
      <c r="H383"/>
      <c r="I383"/>
      <c r="J383"/>
      <c r="K383"/>
      <c r="L383"/>
      <c r="M383"/>
      <c r="N383"/>
      <c r="Q383"/>
      <c r="R383"/>
      <c r="S383"/>
      <c r="T383" s="47"/>
      <c r="U383"/>
      <c r="V383"/>
      <c r="W383"/>
      <c r="X383"/>
      <c r="Y383"/>
      <c r="Z383" s="12"/>
      <c r="AA383" s="12"/>
      <c r="AB383" s="12"/>
      <c r="AC383" s="12"/>
      <c r="AD383"/>
      <c r="AE383"/>
      <c r="AF383"/>
      <c r="AG383"/>
      <c r="AH383"/>
      <c r="AI383"/>
      <c r="AJ383"/>
      <c r="AK383"/>
      <c r="AL383"/>
      <c r="AM383"/>
      <c r="AN383"/>
      <c r="AO383"/>
      <c r="AP383"/>
      <c r="AQ383"/>
      <c r="AR383"/>
      <c r="AS383"/>
      <c r="AT383"/>
      <c r="AU383"/>
      <c r="AV383"/>
      <c r="AW383"/>
      <c r="AX383"/>
      <c r="AY383"/>
      <c r="AZ383"/>
      <c r="BA383"/>
      <c r="BB383"/>
    </row>
    <row r="384" spans="1:54" s="8" customFormat="1">
      <c r="A384"/>
      <c r="B384"/>
      <c r="C384"/>
      <c r="D384"/>
      <c r="E384"/>
      <c r="F384"/>
      <c r="G384"/>
      <c r="H384"/>
      <c r="I384"/>
      <c r="J384"/>
      <c r="K384"/>
      <c r="L384"/>
      <c r="M384"/>
      <c r="N384"/>
      <c r="Q384"/>
      <c r="R384"/>
      <c r="S384"/>
      <c r="T384" s="47"/>
      <c r="U384"/>
      <c r="V384"/>
      <c r="W384"/>
      <c r="X384"/>
      <c r="Y384"/>
      <c r="Z384" s="12"/>
      <c r="AA384" s="12"/>
      <c r="AB384" s="12"/>
      <c r="AC384" s="12"/>
      <c r="AD384"/>
      <c r="AE384"/>
      <c r="AF384"/>
      <c r="AG384"/>
      <c r="AH384"/>
      <c r="AI384"/>
      <c r="AJ384"/>
      <c r="AK384"/>
      <c r="AL384"/>
      <c r="AM384"/>
      <c r="AN384"/>
      <c r="AO384"/>
      <c r="AP384"/>
      <c r="AQ384"/>
      <c r="AR384"/>
      <c r="AS384"/>
      <c r="AT384"/>
      <c r="AU384"/>
      <c r="AV384"/>
      <c r="AW384"/>
      <c r="AX384"/>
      <c r="AY384"/>
      <c r="AZ384"/>
      <c r="BA384"/>
      <c r="BB384"/>
    </row>
    <row r="385" spans="1:54" s="8" customFormat="1">
      <c r="A385"/>
      <c r="B385"/>
      <c r="C385"/>
      <c r="D385"/>
      <c r="E385"/>
      <c r="F385"/>
      <c r="G385"/>
      <c r="H385"/>
      <c r="I385"/>
      <c r="J385"/>
      <c r="K385"/>
      <c r="L385"/>
      <c r="M385"/>
      <c r="N385"/>
      <c r="Q385"/>
      <c r="R385"/>
      <c r="S385"/>
      <c r="T385" s="47"/>
      <c r="U385"/>
      <c r="V385"/>
      <c r="W385"/>
      <c r="X385"/>
      <c r="Y385"/>
      <c r="Z385" s="12"/>
      <c r="AA385" s="12"/>
      <c r="AB385" s="12"/>
      <c r="AC385" s="12"/>
      <c r="AD385"/>
      <c r="AE385"/>
      <c r="AF385"/>
      <c r="AG385"/>
      <c r="AH385"/>
      <c r="AI385"/>
      <c r="AJ385"/>
      <c r="AK385"/>
      <c r="AL385"/>
      <c r="AM385"/>
      <c r="AN385"/>
      <c r="AO385"/>
      <c r="AP385"/>
      <c r="AQ385"/>
      <c r="AR385"/>
      <c r="AS385"/>
      <c r="AT385"/>
      <c r="AU385"/>
      <c r="AV385"/>
      <c r="AW385"/>
      <c r="AX385"/>
      <c r="AY385"/>
      <c r="AZ385"/>
      <c r="BA385"/>
      <c r="BB385"/>
    </row>
    <row r="386" spans="1:54" s="8" customFormat="1">
      <c r="A386"/>
      <c r="B386"/>
      <c r="C386"/>
      <c r="D386"/>
      <c r="E386"/>
      <c r="F386"/>
      <c r="G386"/>
      <c r="H386"/>
      <c r="I386"/>
      <c r="J386"/>
      <c r="K386"/>
      <c r="L386"/>
      <c r="M386"/>
      <c r="N386"/>
      <c r="Q386"/>
      <c r="R386"/>
      <c r="S386"/>
      <c r="T386" s="47"/>
      <c r="U386"/>
      <c r="V386"/>
      <c r="W386"/>
      <c r="X386"/>
      <c r="Y386"/>
      <c r="Z386" s="12"/>
      <c r="AA386" s="12"/>
      <c r="AB386" s="12"/>
      <c r="AC386" s="12"/>
      <c r="AD386"/>
      <c r="AE386"/>
      <c r="AF386"/>
      <c r="AG386"/>
      <c r="AH386"/>
      <c r="AI386"/>
      <c r="AJ386"/>
      <c r="AK386"/>
      <c r="AL386"/>
      <c r="AM386"/>
      <c r="AN386"/>
      <c r="AO386"/>
      <c r="AP386"/>
      <c r="AQ386"/>
      <c r="AR386"/>
      <c r="AS386"/>
      <c r="AT386"/>
      <c r="AU386"/>
      <c r="AV386"/>
      <c r="AW386"/>
      <c r="AX386"/>
      <c r="AY386"/>
      <c r="AZ386"/>
      <c r="BA386"/>
      <c r="BB386"/>
    </row>
    <row r="387" spans="1:54" s="8" customFormat="1">
      <c r="A387"/>
      <c r="B387"/>
      <c r="C387"/>
      <c r="D387"/>
      <c r="E387"/>
      <c r="F387"/>
      <c r="G387"/>
      <c r="H387"/>
      <c r="I387"/>
      <c r="J387"/>
      <c r="K387"/>
      <c r="L387"/>
      <c r="M387"/>
      <c r="N387"/>
      <c r="Q387"/>
      <c r="R387"/>
      <c r="S387"/>
      <c r="T387" s="47"/>
      <c r="U387"/>
      <c r="V387"/>
      <c r="W387"/>
      <c r="X387"/>
      <c r="Y387"/>
      <c r="Z387" s="12"/>
      <c r="AA387" s="12"/>
      <c r="AB387" s="12"/>
      <c r="AC387" s="12"/>
      <c r="AD387"/>
      <c r="AE387"/>
      <c r="AF387"/>
      <c r="AG387"/>
      <c r="AH387"/>
      <c r="AI387"/>
      <c r="AJ387"/>
      <c r="AK387"/>
      <c r="AL387"/>
      <c r="AM387"/>
      <c r="AN387"/>
      <c r="AO387"/>
      <c r="AP387"/>
      <c r="AQ387"/>
      <c r="AR387"/>
      <c r="AS387"/>
      <c r="AT387"/>
      <c r="AU387"/>
      <c r="AV387"/>
      <c r="AW387"/>
      <c r="AX387"/>
      <c r="AY387"/>
      <c r="AZ387"/>
      <c r="BA387"/>
      <c r="BB387"/>
    </row>
    <row r="388" spans="1:54" s="8" customFormat="1">
      <c r="A388"/>
      <c r="B388"/>
      <c r="C388"/>
      <c r="D388"/>
      <c r="E388"/>
      <c r="F388"/>
      <c r="G388"/>
      <c r="H388"/>
      <c r="I388"/>
      <c r="J388"/>
      <c r="K388"/>
      <c r="L388"/>
      <c r="M388"/>
      <c r="N388"/>
      <c r="Q388"/>
      <c r="R388"/>
      <c r="S388"/>
      <c r="T388" s="47"/>
      <c r="U388"/>
      <c r="V388"/>
      <c r="W388"/>
      <c r="X388"/>
      <c r="Y388"/>
      <c r="Z388" s="12"/>
      <c r="AA388" s="12"/>
      <c r="AB388" s="12"/>
      <c r="AC388" s="12"/>
      <c r="AD388"/>
      <c r="AE388"/>
      <c r="AF388"/>
      <c r="AG388"/>
      <c r="AH388"/>
      <c r="AI388"/>
      <c r="AJ388"/>
      <c r="AK388"/>
      <c r="AL388"/>
      <c r="AM388"/>
      <c r="AN388"/>
      <c r="AO388"/>
      <c r="AP388"/>
      <c r="AQ388"/>
      <c r="AR388"/>
      <c r="AS388"/>
      <c r="AT388"/>
      <c r="AU388"/>
      <c r="AV388"/>
      <c r="AW388"/>
      <c r="AX388"/>
      <c r="AY388"/>
      <c r="AZ388"/>
      <c r="BA388"/>
      <c r="BB388"/>
    </row>
    <row r="389" spans="1:54" s="8" customFormat="1">
      <c r="A389"/>
      <c r="B389"/>
      <c r="C389"/>
      <c r="D389"/>
      <c r="E389"/>
      <c r="F389"/>
      <c r="G389"/>
      <c r="H389"/>
      <c r="I389"/>
      <c r="J389"/>
      <c r="K389"/>
      <c r="L389"/>
      <c r="M389"/>
      <c r="N389"/>
      <c r="Q389"/>
      <c r="R389"/>
      <c r="S389"/>
      <c r="T389" s="47"/>
      <c r="U389"/>
      <c r="V389"/>
      <c r="W389"/>
      <c r="X389"/>
      <c r="Y389"/>
      <c r="Z389" s="12"/>
      <c r="AA389" s="12"/>
      <c r="AB389" s="12"/>
      <c r="AC389" s="12"/>
      <c r="AD389"/>
      <c r="AE389"/>
      <c r="AF389"/>
      <c r="AG389"/>
      <c r="AH389"/>
      <c r="AI389"/>
      <c r="AJ389"/>
      <c r="AK389"/>
      <c r="AL389"/>
      <c r="AM389"/>
      <c r="AN389"/>
      <c r="AO389"/>
      <c r="AP389"/>
      <c r="AQ389"/>
      <c r="AR389"/>
      <c r="AS389"/>
      <c r="AT389"/>
      <c r="AU389"/>
      <c r="AV389"/>
      <c r="AW389"/>
      <c r="AX389"/>
      <c r="AY389"/>
      <c r="AZ389"/>
      <c r="BA389"/>
      <c r="BB389"/>
    </row>
    <row r="390" spans="1:54" s="8" customFormat="1">
      <c r="A390"/>
      <c r="B390"/>
      <c r="C390"/>
      <c r="D390"/>
      <c r="E390"/>
      <c r="F390"/>
      <c r="G390"/>
      <c r="H390"/>
      <c r="I390"/>
      <c r="J390"/>
      <c r="K390"/>
      <c r="L390"/>
      <c r="M390"/>
      <c r="N390"/>
      <c r="Q390"/>
      <c r="R390"/>
      <c r="S390"/>
      <c r="T390" s="47"/>
      <c r="U390"/>
      <c r="V390"/>
      <c r="W390"/>
      <c r="X390"/>
      <c r="Y390"/>
      <c r="Z390" s="12"/>
      <c r="AA390" s="12"/>
      <c r="AB390" s="12"/>
      <c r="AC390" s="12"/>
      <c r="AD390"/>
      <c r="AE390"/>
      <c r="AF390"/>
      <c r="AG390"/>
      <c r="AH390"/>
      <c r="AI390"/>
      <c r="AJ390"/>
      <c r="AK390"/>
      <c r="AL390"/>
      <c r="AM390"/>
      <c r="AN390"/>
      <c r="AO390"/>
      <c r="AP390"/>
      <c r="AQ390"/>
      <c r="AR390"/>
      <c r="AS390"/>
      <c r="AT390"/>
      <c r="AU390"/>
      <c r="AV390"/>
      <c r="AW390"/>
      <c r="AX390"/>
      <c r="AY390"/>
      <c r="AZ390"/>
      <c r="BA390"/>
      <c r="BB390"/>
    </row>
    <row r="391" spans="1:54" s="8" customFormat="1">
      <c r="A391"/>
      <c r="B391"/>
      <c r="C391"/>
      <c r="D391"/>
      <c r="E391"/>
      <c r="F391"/>
      <c r="G391"/>
      <c r="H391"/>
      <c r="I391"/>
      <c r="J391"/>
      <c r="K391"/>
      <c r="L391"/>
      <c r="M391"/>
      <c r="N391"/>
      <c r="Q391"/>
      <c r="R391"/>
      <c r="S391"/>
      <c r="T391" s="47"/>
      <c r="U391"/>
      <c r="V391"/>
      <c r="W391"/>
      <c r="X391"/>
      <c r="Y391"/>
      <c r="Z391" s="12"/>
      <c r="AA391" s="12"/>
      <c r="AB391" s="12"/>
      <c r="AC391" s="12"/>
      <c r="AD391"/>
      <c r="AE391"/>
      <c r="AF391"/>
      <c r="AG391"/>
      <c r="AH391"/>
      <c r="AI391"/>
      <c r="AJ391"/>
      <c r="AK391"/>
      <c r="AL391"/>
      <c r="AM391"/>
      <c r="AN391"/>
      <c r="AO391"/>
      <c r="AP391"/>
      <c r="AQ391"/>
      <c r="AR391"/>
      <c r="AS391"/>
      <c r="AT391"/>
      <c r="AU391"/>
      <c r="AV391"/>
      <c r="AW391"/>
      <c r="AX391"/>
      <c r="AY391"/>
      <c r="AZ391"/>
      <c r="BA391"/>
      <c r="BB391"/>
    </row>
    <row r="392" spans="1:54" s="8" customFormat="1">
      <c r="A392"/>
      <c r="B392"/>
      <c r="C392"/>
      <c r="D392"/>
      <c r="E392"/>
      <c r="F392"/>
      <c r="G392"/>
      <c r="H392"/>
      <c r="I392"/>
      <c r="J392"/>
      <c r="K392"/>
      <c r="L392"/>
      <c r="M392"/>
      <c r="N392"/>
      <c r="Q392"/>
      <c r="R392"/>
      <c r="S392"/>
      <c r="T392" s="47"/>
      <c r="U392"/>
      <c r="V392"/>
      <c r="W392"/>
      <c r="X392"/>
      <c r="Y392"/>
      <c r="Z392" s="12"/>
      <c r="AA392" s="12"/>
      <c r="AB392" s="12"/>
      <c r="AC392" s="12"/>
      <c r="AD392"/>
      <c r="AE392"/>
      <c r="AF392"/>
      <c r="AG392"/>
      <c r="AH392"/>
      <c r="AI392"/>
      <c r="AJ392"/>
      <c r="AK392"/>
      <c r="AL392"/>
      <c r="AM392"/>
      <c r="AN392"/>
      <c r="AO392"/>
      <c r="AP392"/>
      <c r="AQ392"/>
      <c r="AR392"/>
      <c r="AS392"/>
      <c r="AT392"/>
      <c r="AU392"/>
      <c r="AV392"/>
      <c r="AW392"/>
      <c r="AX392"/>
      <c r="AY392"/>
      <c r="AZ392"/>
      <c r="BA392"/>
      <c r="BB392"/>
    </row>
    <row r="393" spans="1:54" s="8" customFormat="1">
      <c r="A393"/>
      <c r="B393"/>
      <c r="C393"/>
      <c r="D393"/>
      <c r="E393"/>
      <c r="F393"/>
      <c r="G393"/>
      <c r="H393"/>
      <c r="I393"/>
      <c r="J393"/>
      <c r="K393"/>
      <c r="L393"/>
      <c r="M393"/>
      <c r="N393"/>
      <c r="Q393"/>
      <c r="R393"/>
      <c r="S393"/>
      <c r="T393" s="47"/>
      <c r="U393"/>
      <c r="V393"/>
      <c r="W393"/>
      <c r="X393"/>
      <c r="Y393"/>
      <c r="Z393" s="12"/>
      <c r="AA393" s="12"/>
      <c r="AB393" s="12"/>
      <c r="AC393" s="12"/>
      <c r="AD393"/>
      <c r="AE393"/>
      <c r="AF393"/>
      <c r="AG393"/>
      <c r="AH393"/>
      <c r="AI393"/>
      <c r="AJ393"/>
      <c r="AK393"/>
      <c r="AL393"/>
      <c r="AM393"/>
      <c r="AN393"/>
      <c r="AO393"/>
      <c r="AP393"/>
      <c r="AQ393"/>
      <c r="AR393"/>
      <c r="AS393"/>
      <c r="AT393"/>
      <c r="AU393"/>
      <c r="AV393"/>
      <c r="AW393"/>
      <c r="AX393"/>
      <c r="AY393"/>
      <c r="AZ393"/>
      <c r="BA393"/>
      <c r="BB393"/>
    </row>
    <row r="394" spans="1:54" s="8" customFormat="1">
      <c r="A394"/>
      <c r="B394"/>
      <c r="C394"/>
      <c r="D394"/>
      <c r="E394"/>
      <c r="F394"/>
      <c r="G394"/>
      <c r="H394"/>
      <c r="I394"/>
      <c r="J394"/>
      <c r="K394"/>
      <c r="L394"/>
      <c r="M394"/>
      <c r="N394"/>
      <c r="Q394"/>
      <c r="R394"/>
      <c r="S394"/>
      <c r="T394" s="47"/>
      <c r="U394"/>
      <c r="V394"/>
      <c r="W394"/>
      <c r="X394"/>
      <c r="Y394"/>
      <c r="Z394" s="12"/>
      <c r="AA394" s="12"/>
      <c r="AB394" s="12"/>
      <c r="AC394" s="12"/>
      <c r="AD394"/>
      <c r="AE394"/>
      <c r="AF394"/>
      <c r="AG394"/>
      <c r="AH394"/>
      <c r="AI394"/>
      <c r="AJ394"/>
      <c r="AK394"/>
      <c r="AL394"/>
      <c r="AM394"/>
      <c r="AN394"/>
      <c r="AO394"/>
      <c r="AP394"/>
      <c r="AQ394"/>
      <c r="AR394"/>
      <c r="AS394"/>
      <c r="AT394"/>
      <c r="AU394"/>
      <c r="AV394"/>
      <c r="AW394"/>
      <c r="AX394"/>
      <c r="AY394"/>
      <c r="AZ394"/>
      <c r="BA394"/>
      <c r="BB394"/>
    </row>
    <row r="395" spans="1:54" s="8" customFormat="1">
      <c r="A395"/>
      <c r="B395"/>
      <c r="C395"/>
      <c r="D395"/>
      <c r="E395"/>
      <c r="F395"/>
      <c r="G395"/>
      <c r="H395"/>
      <c r="I395"/>
      <c r="J395"/>
      <c r="K395"/>
      <c r="L395"/>
      <c r="M395"/>
      <c r="N395"/>
      <c r="Q395"/>
      <c r="R395"/>
      <c r="S395"/>
      <c r="T395" s="47"/>
      <c r="U395"/>
      <c r="V395"/>
      <c r="W395"/>
      <c r="X395"/>
      <c r="Y395"/>
      <c r="Z395" s="12"/>
      <c r="AA395" s="12"/>
      <c r="AB395" s="12"/>
      <c r="AC395" s="12"/>
      <c r="AD395"/>
      <c r="AE395"/>
      <c r="AF395"/>
      <c r="AG395"/>
      <c r="AH395"/>
      <c r="AI395"/>
      <c r="AJ395"/>
      <c r="AK395"/>
      <c r="AL395"/>
      <c r="AM395"/>
      <c r="AN395"/>
      <c r="AO395"/>
      <c r="AP395"/>
      <c r="AQ395"/>
      <c r="AR395"/>
      <c r="AS395"/>
      <c r="AT395"/>
      <c r="AU395"/>
      <c r="AV395"/>
      <c r="AW395"/>
      <c r="AX395"/>
      <c r="AY395"/>
      <c r="AZ395"/>
      <c r="BA395"/>
      <c r="BB395"/>
    </row>
    <row r="396" spans="1:54" s="8" customFormat="1">
      <c r="A396"/>
      <c r="B396"/>
      <c r="C396"/>
      <c r="D396"/>
      <c r="E396"/>
      <c r="F396"/>
      <c r="G396"/>
      <c r="H396"/>
      <c r="I396"/>
      <c r="J396"/>
      <c r="K396"/>
      <c r="L396"/>
      <c r="M396"/>
      <c r="N396"/>
      <c r="Q396"/>
      <c r="R396"/>
      <c r="S396"/>
      <c r="T396" s="47"/>
      <c r="U396"/>
      <c r="V396"/>
      <c r="W396"/>
      <c r="X396"/>
      <c r="Y396"/>
      <c r="Z396" s="12"/>
      <c r="AA396" s="12"/>
      <c r="AB396" s="12"/>
      <c r="AC396" s="12"/>
      <c r="AD396"/>
      <c r="AE396"/>
      <c r="AF396"/>
      <c r="AG396"/>
      <c r="AH396"/>
      <c r="AI396"/>
      <c r="AJ396"/>
      <c r="AK396"/>
      <c r="AL396"/>
      <c r="AM396"/>
      <c r="AN396"/>
      <c r="AO396"/>
      <c r="AP396"/>
      <c r="AQ396"/>
      <c r="AR396"/>
      <c r="AS396"/>
      <c r="AT396"/>
      <c r="AU396"/>
      <c r="AV396"/>
      <c r="AW396"/>
      <c r="AX396"/>
      <c r="AY396"/>
      <c r="AZ396"/>
      <c r="BA396"/>
      <c r="BB396"/>
    </row>
    <row r="397" spans="1:54" s="8" customFormat="1">
      <c r="A397"/>
      <c r="B397"/>
      <c r="C397"/>
      <c r="D397"/>
      <c r="E397"/>
      <c r="F397"/>
      <c r="G397"/>
      <c r="H397"/>
      <c r="I397"/>
      <c r="J397"/>
      <c r="K397"/>
      <c r="L397"/>
      <c r="M397"/>
      <c r="N397"/>
      <c r="Q397"/>
      <c r="R397"/>
      <c r="S397"/>
      <c r="T397" s="47"/>
      <c r="U397"/>
      <c r="V397"/>
      <c r="W397"/>
      <c r="X397"/>
      <c r="Y397"/>
      <c r="Z397" s="12"/>
      <c r="AA397" s="12"/>
      <c r="AB397" s="12"/>
      <c r="AC397" s="12"/>
      <c r="AD397"/>
      <c r="AE397"/>
      <c r="AF397"/>
      <c r="AG397"/>
      <c r="AH397"/>
      <c r="AI397"/>
      <c r="AJ397"/>
      <c r="AK397"/>
      <c r="AL397"/>
      <c r="AM397"/>
      <c r="AN397"/>
      <c r="AO397"/>
      <c r="AP397"/>
      <c r="AQ397"/>
      <c r="AR397"/>
      <c r="AS397"/>
      <c r="AT397"/>
      <c r="AU397"/>
      <c r="AV397"/>
      <c r="AW397"/>
      <c r="AX397"/>
      <c r="AY397"/>
      <c r="AZ397"/>
      <c r="BA397"/>
      <c r="BB397"/>
    </row>
    <row r="398" spans="1:54" s="8" customFormat="1">
      <c r="A398"/>
      <c r="B398"/>
      <c r="C398"/>
      <c r="D398"/>
      <c r="E398"/>
      <c r="F398"/>
      <c r="G398"/>
      <c r="H398"/>
      <c r="I398"/>
      <c r="J398"/>
      <c r="K398"/>
      <c r="L398"/>
      <c r="M398"/>
      <c r="N398"/>
      <c r="Q398"/>
      <c r="R398"/>
      <c r="S398"/>
      <c r="T398" s="47"/>
      <c r="U398"/>
      <c r="V398"/>
      <c r="W398"/>
      <c r="X398"/>
      <c r="Y398"/>
      <c r="Z398" s="12"/>
      <c r="AA398" s="12"/>
      <c r="AB398" s="12"/>
      <c r="AC398" s="12"/>
      <c r="AD398"/>
      <c r="AE398"/>
      <c r="AF398"/>
      <c r="AG398"/>
      <c r="AH398"/>
      <c r="AI398"/>
      <c r="AJ398"/>
      <c r="AK398"/>
      <c r="AL398"/>
      <c r="AM398"/>
      <c r="AN398"/>
      <c r="AO398"/>
      <c r="AP398"/>
      <c r="AQ398"/>
      <c r="AR398"/>
      <c r="AS398"/>
      <c r="AT398"/>
      <c r="AU398"/>
      <c r="AV398"/>
      <c r="AW398"/>
      <c r="AX398"/>
      <c r="AY398"/>
      <c r="AZ398"/>
      <c r="BA398"/>
      <c r="BB398"/>
    </row>
    <row r="399" spans="1:54" s="8" customFormat="1">
      <c r="A399"/>
      <c r="B399"/>
      <c r="C399"/>
      <c r="D399"/>
      <c r="E399"/>
      <c r="F399"/>
      <c r="G399"/>
      <c r="H399"/>
      <c r="I399"/>
      <c r="J399"/>
      <c r="K399"/>
      <c r="L399"/>
      <c r="M399"/>
      <c r="N399"/>
      <c r="Q399"/>
      <c r="R399"/>
      <c r="S399"/>
      <c r="T399" s="47"/>
      <c r="U399"/>
      <c r="V399"/>
      <c r="W399"/>
      <c r="X399"/>
      <c r="Y399"/>
      <c r="Z399" s="12"/>
      <c r="AA399" s="12"/>
      <c r="AB399" s="12"/>
      <c r="AC399" s="12"/>
      <c r="AD399"/>
      <c r="AE399"/>
      <c r="AF399"/>
      <c r="AG399"/>
      <c r="AH399"/>
      <c r="AI399"/>
      <c r="AJ399"/>
      <c r="AK399"/>
      <c r="AL399"/>
      <c r="AM399"/>
      <c r="AN399"/>
      <c r="AO399"/>
      <c r="AP399"/>
      <c r="AQ399"/>
      <c r="AR399"/>
      <c r="AS399"/>
      <c r="AT399"/>
      <c r="AU399"/>
      <c r="AV399"/>
      <c r="AW399"/>
      <c r="AX399"/>
      <c r="AY399"/>
      <c r="AZ399"/>
      <c r="BA399"/>
      <c r="BB399"/>
    </row>
    <row r="400" spans="1:54" s="8" customFormat="1">
      <c r="A400"/>
      <c r="B400"/>
      <c r="C400"/>
      <c r="D400"/>
      <c r="E400"/>
      <c r="F400"/>
      <c r="G400"/>
      <c r="H400"/>
      <c r="I400"/>
      <c r="J400"/>
      <c r="K400"/>
      <c r="L400"/>
      <c r="M400"/>
      <c r="N400"/>
      <c r="Q400"/>
      <c r="R400"/>
      <c r="S400"/>
      <c r="T400" s="47"/>
      <c r="U400"/>
      <c r="V400"/>
      <c r="W400"/>
      <c r="X400"/>
      <c r="Y400"/>
      <c r="Z400" s="12"/>
      <c r="AA400" s="12"/>
      <c r="AB400" s="12"/>
      <c r="AC400" s="12"/>
      <c r="AD400"/>
      <c r="AE400"/>
      <c r="AF400"/>
      <c r="AG400"/>
      <c r="AH400"/>
      <c r="AI400"/>
      <c r="AJ400"/>
      <c r="AK400"/>
      <c r="AL400"/>
      <c r="AM400"/>
      <c r="AN400"/>
      <c r="AO400"/>
      <c r="AP400"/>
      <c r="AQ400"/>
      <c r="AR400"/>
      <c r="AS400"/>
      <c r="AT400"/>
      <c r="AU400"/>
      <c r="AV400"/>
      <c r="AW400"/>
      <c r="AX400"/>
      <c r="AY400"/>
      <c r="AZ400"/>
      <c r="BA400"/>
      <c r="BB400"/>
    </row>
    <row r="401" spans="1:54" s="8" customFormat="1">
      <c r="A401"/>
      <c r="B401"/>
      <c r="C401"/>
      <c r="D401"/>
      <c r="E401"/>
      <c r="F401"/>
      <c r="G401"/>
      <c r="H401"/>
      <c r="I401"/>
      <c r="J401"/>
      <c r="K401"/>
      <c r="L401"/>
      <c r="M401"/>
      <c r="N401"/>
      <c r="Q401"/>
      <c r="R401"/>
      <c r="S401"/>
      <c r="T401" s="47"/>
      <c r="U401"/>
      <c r="V401"/>
      <c r="W401"/>
      <c r="X401"/>
      <c r="Y401"/>
      <c r="Z401" s="12"/>
      <c r="AA401" s="12"/>
      <c r="AB401" s="12"/>
      <c r="AC401" s="12"/>
      <c r="AD401"/>
      <c r="AE401"/>
      <c r="AF401"/>
      <c r="AG401"/>
      <c r="AH401"/>
      <c r="AI401"/>
      <c r="AJ401"/>
      <c r="AK401"/>
      <c r="AL401"/>
      <c r="AM401"/>
      <c r="AN401"/>
      <c r="AO401"/>
      <c r="AP401"/>
      <c r="AQ401"/>
      <c r="AR401"/>
      <c r="AS401"/>
      <c r="AT401"/>
      <c r="AU401"/>
      <c r="AV401"/>
      <c r="AW401"/>
      <c r="AX401"/>
      <c r="AY401"/>
      <c r="AZ401"/>
      <c r="BA401"/>
      <c r="BB401"/>
    </row>
    <row r="402" spans="1:54" s="8" customFormat="1">
      <c r="A402"/>
      <c r="B402"/>
      <c r="C402"/>
      <c r="D402"/>
      <c r="E402"/>
      <c r="F402"/>
      <c r="G402"/>
      <c r="H402"/>
      <c r="I402"/>
      <c r="J402"/>
      <c r="K402"/>
      <c r="L402"/>
      <c r="M402"/>
      <c r="N402"/>
      <c r="Q402"/>
      <c r="R402"/>
      <c r="S402"/>
      <c r="T402" s="47"/>
      <c r="U402"/>
      <c r="V402"/>
      <c r="W402"/>
      <c r="X402"/>
      <c r="Y402"/>
      <c r="Z402" s="12"/>
      <c r="AA402" s="12"/>
      <c r="AB402" s="12"/>
      <c r="AC402" s="12"/>
      <c r="AD402"/>
      <c r="AE402"/>
      <c r="AF402"/>
      <c r="AG402"/>
      <c r="AH402"/>
      <c r="AI402"/>
      <c r="AJ402"/>
      <c r="AK402"/>
      <c r="AL402"/>
      <c r="AM402"/>
      <c r="AN402"/>
      <c r="AO402"/>
      <c r="AP402"/>
      <c r="AQ402"/>
      <c r="AR402"/>
      <c r="AS402"/>
      <c r="AT402"/>
      <c r="AU402"/>
      <c r="AV402"/>
      <c r="AW402"/>
      <c r="AX402"/>
      <c r="AY402"/>
      <c r="AZ402"/>
      <c r="BA402"/>
      <c r="BB402"/>
    </row>
    <row r="403" spans="1:54" s="8" customFormat="1">
      <c r="A403"/>
      <c r="B403"/>
      <c r="C403"/>
      <c r="D403"/>
      <c r="E403"/>
      <c r="F403"/>
      <c r="G403"/>
      <c r="H403"/>
      <c r="I403"/>
      <c r="J403"/>
      <c r="K403"/>
      <c r="L403"/>
      <c r="M403"/>
      <c r="N403"/>
      <c r="Q403"/>
      <c r="R403"/>
      <c r="S403"/>
      <c r="T403" s="47"/>
      <c r="U403"/>
      <c r="V403"/>
      <c r="W403"/>
      <c r="X403"/>
      <c r="Y403"/>
      <c r="Z403" s="12"/>
      <c r="AA403" s="12"/>
      <c r="AB403" s="12"/>
      <c r="AC403" s="12"/>
      <c r="AD403"/>
      <c r="AE403"/>
      <c r="AF403"/>
      <c r="AG403"/>
      <c r="AH403"/>
      <c r="AI403"/>
      <c r="AJ403"/>
      <c r="AK403"/>
      <c r="AL403"/>
      <c r="AM403"/>
      <c r="AN403"/>
      <c r="AO403"/>
      <c r="AP403"/>
      <c r="AQ403"/>
      <c r="AR403"/>
      <c r="AS403"/>
      <c r="AT403"/>
      <c r="AU403"/>
      <c r="AV403"/>
      <c r="AW403"/>
      <c r="AX403"/>
      <c r="AY403"/>
      <c r="AZ403"/>
      <c r="BA403"/>
      <c r="BB403"/>
    </row>
    <row r="404" spans="1:54" s="8" customFormat="1">
      <c r="A404"/>
      <c r="B404"/>
      <c r="C404"/>
      <c r="D404"/>
      <c r="E404"/>
      <c r="F404"/>
      <c r="G404"/>
      <c r="H404"/>
      <c r="I404"/>
      <c r="J404"/>
      <c r="K404"/>
      <c r="L404"/>
      <c r="M404"/>
      <c r="N404"/>
      <c r="Q404"/>
      <c r="R404"/>
      <c r="S404"/>
      <c r="T404" s="47"/>
      <c r="U404"/>
      <c r="V404"/>
      <c r="W404"/>
      <c r="X404"/>
      <c r="Y404"/>
      <c r="Z404" s="12"/>
      <c r="AA404" s="12"/>
      <c r="AB404" s="12"/>
      <c r="AC404" s="12"/>
      <c r="AD404"/>
      <c r="AE404"/>
      <c r="AF404"/>
      <c r="AG404"/>
      <c r="AH404"/>
      <c r="AI404"/>
      <c r="AJ404"/>
      <c r="AK404"/>
      <c r="AL404"/>
      <c r="AM404"/>
      <c r="AN404"/>
      <c r="AO404"/>
      <c r="AP404"/>
      <c r="AQ404"/>
      <c r="AR404"/>
      <c r="AS404"/>
      <c r="AT404"/>
      <c r="AU404"/>
      <c r="AV404"/>
      <c r="AW404"/>
      <c r="AX404"/>
      <c r="AY404"/>
      <c r="AZ404"/>
      <c r="BA404"/>
      <c r="BB404"/>
    </row>
    <row r="405" spans="1:54" s="8" customFormat="1">
      <c r="A405"/>
      <c r="B405"/>
      <c r="C405"/>
      <c r="D405"/>
      <c r="E405"/>
      <c r="F405"/>
      <c r="G405"/>
      <c r="H405"/>
      <c r="I405"/>
      <c r="J405"/>
      <c r="K405"/>
      <c r="L405"/>
      <c r="M405"/>
      <c r="N405"/>
      <c r="Q405"/>
      <c r="R405"/>
      <c r="S405"/>
      <c r="T405" s="47"/>
      <c r="U405"/>
      <c r="V405"/>
      <c r="W405"/>
      <c r="X405"/>
      <c r="Y405"/>
      <c r="Z405" s="12"/>
      <c r="AA405" s="12"/>
      <c r="AB405" s="12"/>
      <c r="AC405" s="12"/>
      <c r="AD405"/>
      <c r="AE405"/>
      <c r="AF405"/>
      <c r="AG405"/>
      <c r="AH405"/>
      <c r="AI405"/>
      <c r="AJ405"/>
      <c r="AK405"/>
      <c r="AL405"/>
      <c r="AM405"/>
      <c r="AN405"/>
      <c r="AO405"/>
      <c r="AP405"/>
      <c r="AQ405"/>
      <c r="AR405"/>
      <c r="AS405"/>
      <c r="AT405"/>
      <c r="AU405"/>
      <c r="AV405"/>
      <c r="AW405"/>
      <c r="AX405"/>
      <c r="AY405"/>
      <c r="AZ405"/>
      <c r="BA405"/>
      <c r="BB405"/>
    </row>
    <row r="406" spans="1:54" s="8" customFormat="1">
      <c r="A406"/>
      <c r="B406"/>
      <c r="C406"/>
      <c r="D406"/>
      <c r="E406"/>
      <c r="F406"/>
      <c r="G406"/>
      <c r="H406"/>
      <c r="I406"/>
      <c r="J406"/>
      <c r="K406"/>
      <c r="L406"/>
      <c r="M406"/>
      <c r="N406"/>
      <c r="Q406"/>
      <c r="R406"/>
      <c r="S406"/>
      <c r="T406" s="47"/>
      <c r="U406"/>
      <c r="V406"/>
      <c r="W406"/>
      <c r="X406"/>
      <c r="Y406"/>
      <c r="Z406" s="12"/>
      <c r="AA406" s="12"/>
      <c r="AB406" s="12"/>
      <c r="AC406" s="12"/>
      <c r="AD406"/>
      <c r="AE406"/>
      <c r="AF406"/>
      <c r="AG406"/>
      <c r="AH406"/>
      <c r="AI406"/>
      <c r="AJ406"/>
      <c r="AK406"/>
      <c r="AL406"/>
      <c r="AM406"/>
      <c r="AN406"/>
      <c r="AO406"/>
      <c r="AP406"/>
      <c r="AQ406"/>
      <c r="AR406"/>
      <c r="AS406"/>
      <c r="AT406"/>
      <c r="AU406"/>
      <c r="AV406"/>
      <c r="AW406"/>
      <c r="AX406"/>
      <c r="AY406"/>
      <c r="AZ406"/>
      <c r="BA406"/>
      <c r="BB406"/>
    </row>
    <row r="407" spans="1:54" s="8" customFormat="1">
      <c r="A407"/>
      <c r="B407"/>
      <c r="C407"/>
      <c r="D407"/>
      <c r="E407"/>
      <c r="F407"/>
      <c r="G407"/>
      <c r="H407"/>
      <c r="I407"/>
      <c r="J407"/>
      <c r="K407"/>
      <c r="L407"/>
      <c r="M407"/>
      <c r="N407"/>
      <c r="Q407"/>
      <c r="R407"/>
      <c r="S407"/>
      <c r="T407" s="47"/>
      <c r="U407"/>
      <c r="V407"/>
      <c r="W407"/>
      <c r="X407"/>
      <c r="Y407"/>
      <c r="Z407" s="12"/>
      <c r="AA407" s="12"/>
      <c r="AB407" s="12"/>
      <c r="AC407" s="12"/>
      <c r="AD407"/>
      <c r="AE407"/>
      <c r="AF407"/>
      <c r="AG407"/>
      <c r="AH407"/>
      <c r="AI407"/>
      <c r="AJ407"/>
      <c r="AK407"/>
      <c r="AL407"/>
      <c r="AM407"/>
      <c r="AN407"/>
      <c r="AO407"/>
      <c r="AP407"/>
      <c r="AQ407"/>
      <c r="AR407"/>
      <c r="AS407"/>
      <c r="AT407"/>
      <c r="AU407"/>
      <c r="AV407"/>
      <c r="AW407"/>
      <c r="AX407"/>
      <c r="AY407"/>
      <c r="AZ407"/>
      <c r="BA407"/>
      <c r="BB407"/>
    </row>
    <row r="408" spans="1:54" s="8" customFormat="1">
      <c r="A408"/>
      <c r="B408"/>
      <c r="C408"/>
      <c r="D408"/>
      <c r="E408"/>
      <c r="F408"/>
      <c r="G408"/>
      <c r="H408"/>
      <c r="I408"/>
      <c r="J408"/>
      <c r="K408"/>
      <c r="L408"/>
      <c r="M408"/>
      <c r="N408"/>
      <c r="Q408"/>
      <c r="R408"/>
      <c r="S408"/>
      <c r="T408" s="47"/>
      <c r="U408"/>
      <c r="V408"/>
      <c r="W408"/>
      <c r="X408"/>
      <c r="Y408"/>
      <c r="Z408" s="12"/>
      <c r="AA408" s="12"/>
      <c r="AB408" s="12"/>
      <c r="AC408" s="12"/>
      <c r="AD408"/>
      <c r="AE408"/>
      <c r="AF408"/>
      <c r="AG408"/>
      <c r="AH408"/>
      <c r="AI408"/>
      <c r="AJ408"/>
      <c r="AK408"/>
      <c r="AL408"/>
      <c r="AM408"/>
      <c r="AN408"/>
      <c r="AO408"/>
      <c r="AP408"/>
      <c r="AQ408"/>
      <c r="AR408"/>
      <c r="AS408"/>
      <c r="AT408"/>
      <c r="AU408"/>
      <c r="AV408"/>
      <c r="AW408"/>
      <c r="AX408"/>
      <c r="AY408"/>
      <c r="AZ408"/>
      <c r="BA408"/>
      <c r="BB408"/>
    </row>
    <row r="409" spans="1:54" s="8" customFormat="1">
      <c r="A409"/>
      <c r="B409"/>
      <c r="C409"/>
      <c r="D409"/>
      <c r="E409"/>
      <c r="F409"/>
      <c r="G409"/>
      <c r="H409"/>
      <c r="I409"/>
      <c r="J409"/>
      <c r="K409"/>
      <c r="L409"/>
      <c r="M409"/>
      <c r="N409"/>
      <c r="Q409"/>
      <c r="R409"/>
      <c r="S409"/>
      <c r="T409" s="47"/>
      <c r="U409"/>
      <c r="V409"/>
      <c r="W409"/>
      <c r="X409"/>
      <c r="Y409"/>
      <c r="Z409" s="12"/>
      <c r="AA409" s="12"/>
      <c r="AB409" s="12"/>
      <c r="AC409" s="12"/>
      <c r="AD409"/>
      <c r="AE409"/>
      <c r="AF409"/>
      <c r="AG409"/>
      <c r="AH409"/>
      <c r="AI409"/>
      <c r="AJ409"/>
      <c r="AK409"/>
      <c r="AL409"/>
      <c r="AM409"/>
      <c r="AN409"/>
      <c r="AO409"/>
      <c r="AP409"/>
      <c r="AQ409"/>
      <c r="AR409"/>
      <c r="AS409"/>
      <c r="AT409"/>
      <c r="AU409"/>
      <c r="AV409"/>
      <c r="AW409"/>
      <c r="AX409"/>
      <c r="AY409"/>
      <c r="AZ409"/>
      <c r="BA409"/>
      <c r="BB409"/>
    </row>
    <row r="410" spans="1:54" s="8" customFormat="1">
      <c r="A410"/>
      <c r="B410"/>
      <c r="C410"/>
      <c r="D410"/>
      <c r="E410"/>
      <c r="F410"/>
      <c r="G410"/>
      <c r="H410"/>
      <c r="I410"/>
      <c r="J410"/>
      <c r="K410"/>
      <c r="L410"/>
      <c r="M410"/>
      <c r="N410"/>
      <c r="Q410"/>
      <c r="R410"/>
      <c r="S410"/>
      <c r="T410" s="47"/>
      <c r="U410"/>
      <c r="V410"/>
      <c r="W410"/>
      <c r="X410"/>
      <c r="Y410"/>
      <c r="Z410" s="12"/>
      <c r="AA410" s="12"/>
      <c r="AB410" s="12"/>
      <c r="AC410" s="12"/>
      <c r="AD410"/>
      <c r="AE410"/>
      <c r="AF410"/>
      <c r="AG410"/>
      <c r="AH410"/>
      <c r="AI410"/>
      <c r="AJ410"/>
      <c r="AK410"/>
      <c r="AL410"/>
      <c r="AM410"/>
      <c r="AN410"/>
      <c r="AO410"/>
      <c r="AP410"/>
      <c r="AQ410"/>
      <c r="AR410"/>
      <c r="AS410"/>
      <c r="AT410"/>
      <c r="AU410"/>
      <c r="AV410"/>
      <c r="AW410"/>
      <c r="AX410"/>
      <c r="AY410"/>
      <c r="AZ410"/>
      <c r="BA410"/>
      <c r="BB410"/>
    </row>
    <row r="411" spans="1:54" s="8" customFormat="1">
      <c r="A411"/>
      <c r="B411"/>
      <c r="C411"/>
      <c r="D411"/>
      <c r="E411"/>
      <c r="F411"/>
      <c r="G411"/>
      <c r="H411"/>
      <c r="I411"/>
      <c r="J411"/>
      <c r="K411"/>
      <c r="L411"/>
      <c r="M411"/>
      <c r="N411"/>
      <c r="Q411"/>
      <c r="R411"/>
      <c r="S411"/>
      <c r="T411" s="47"/>
      <c r="U411"/>
      <c r="V411"/>
      <c r="W411"/>
      <c r="X411"/>
      <c r="Y411"/>
      <c r="Z411" s="12"/>
      <c r="AA411" s="12"/>
      <c r="AB411" s="12"/>
      <c r="AC411" s="12"/>
      <c r="AD411"/>
      <c r="AE411"/>
      <c r="AF411"/>
      <c r="AG411"/>
      <c r="AH411"/>
      <c r="AI411"/>
      <c r="AJ411"/>
      <c r="AK411"/>
      <c r="AL411"/>
      <c r="AM411"/>
      <c r="AN411"/>
      <c r="AO411"/>
      <c r="AP411"/>
      <c r="AQ411"/>
      <c r="AR411"/>
      <c r="AS411"/>
      <c r="AT411"/>
      <c r="AU411"/>
      <c r="AV411"/>
      <c r="AW411"/>
      <c r="AX411"/>
      <c r="AY411"/>
      <c r="AZ411"/>
      <c r="BA411"/>
      <c r="BB411"/>
    </row>
    <row r="412" spans="1:54" s="8" customFormat="1">
      <c r="A412"/>
      <c r="B412"/>
      <c r="C412"/>
      <c r="D412"/>
      <c r="E412"/>
      <c r="F412"/>
      <c r="G412"/>
      <c r="H412"/>
      <c r="I412"/>
      <c r="J412"/>
      <c r="K412"/>
      <c r="L412"/>
      <c r="M412"/>
      <c r="N412"/>
      <c r="Q412"/>
      <c r="R412"/>
      <c r="S412"/>
      <c r="T412" s="47"/>
      <c r="U412"/>
      <c r="V412"/>
      <c r="W412"/>
      <c r="X412"/>
      <c r="Y412"/>
      <c r="Z412" s="12"/>
      <c r="AA412" s="12"/>
      <c r="AB412" s="12"/>
      <c r="AC412" s="12"/>
      <c r="AD412"/>
      <c r="AE412"/>
      <c r="AF412"/>
      <c r="AG412"/>
      <c r="AH412"/>
      <c r="AI412"/>
      <c r="AJ412"/>
      <c r="AK412"/>
      <c r="AL412"/>
      <c r="AM412"/>
      <c r="AN412"/>
      <c r="AO412"/>
      <c r="AP412"/>
      <c r="AQ412"/>
      <c r="AR412"/>
      <c r="AS412"/>
      <c r="AT412"/>
      <c r="AU412"/>
      <c r="AV412"/>
      <c r="AW412"/>
      <c r="AX412"/>
      <c r="AY412"/>
      <c r="AZ412"/>
      <c r="BA412"/>
      <c r="BB412"/>
    </row>
    <row r="413" spans="1:54" s="8" customFormat="1">
      <c r="A413"/>
      <c r="B413"/>
      <c r="C413"/>
      <c r="D413"/>
      <c r="E413"/>
      <c r="F413"/>
      <c r="G413"/>
      <c r="H413"/>
      <c r="I413"/>
      <c r="J413"/>
      <c r="K413"/>
      <c r="L413"/>
      <c r="M413"/>
      <c r="N413"/>
      <c r="Q413"/>
      <c r="R413"/>
      <c r="S413"/>
      <c r="T413" s="47"/>
      <c r="U413"/>
      <c r="V413"/>
      <c r="W413"/>
      <c r="X413"/>
      <c r="Y413"/>
      <c r="Z413" s="12"/>
      <c r="AA413" s="12"/>
      <c r="AB413" s="12"/>
      <c r="AC413" s="12"/>
      <c r="AD413"/>
      <c r="AE413"/>
      <c r="AF413"/>
      <c r="AG413"/>
      <c r="AH413"/>
      <c r="AI413"/>
      <c r="AJ413"/>
      <c r="AK413"/>
      <c r="AL413"/>
      <c r="AM413"/>
      <c r="AN413"/>
      <c r="AO413"/>
      <c r="AP413"/>
      <c r="AQ413"/>
      <c r="AR413"/>
      <c r="AS413"/>
      <c r="AT413"/>
      <c r="AU413"/>
      <c r="AV413"/>
      <c r="AW413"/>
      <c r="AX413"/>
      <c r="AY413"/>
      <c r="AZ413"/>
      <c r="BA413"/>
      <c r="BB413"/>
    </row>
    <row r="414" spans="1:54" s="8" customFormat="1">
      <c r="A414"/>
      <c r="B414"/>
      <c r="C414"/>
      <c r="D414"/>
      <c r="E414"/>
      <c r="F414"/>
      <c r="G414"/>
      <c r="H414"/>
      <c r="I414"/>
      <c r="J414"/>
      <c r="K414"/>
      <c r="L414"/>
      <c r="M414"/>
      <c r="N414"/>
      <c r="Q414"/>
      <c r="R414"/>
      <c r="S414"/>
      <c r="T414" s="47"/>
      <c r="U414"/>
      <c r="V414"/>
      <c r="W414"/>
      <c r="X414"/>
      <c r="Y414"/>
      <c r="Z414" s="12"/>
      <c r="AA414" s="12"/>
      <c r="AB414" s="12"/>
      <c r="AC414" s="12"/>
      <c r="AD414"/>
      <c r="AE414"/>
      <c r="AF414"/>
      <c r="AG414"/>
      <c r="AH414"/>
      <c r="AI414"/>
      <c r="AJ414"/>
      <c r="AK414"/>
      <c r="AL414"/>
      <c r="AM414"/>
      <c r="AN414"/>
      <c r="AO414"/>
      <c r="AP414"/>
      <c r="AQ414"/>
      <c r="AR414"/>
      <c r="AS414"/>
      <c r="AT414"/>
      <c r="AU414"/>
      <c r="AV414"/>
      <c r="AW414"/>
      <c r="AX414"/>
      <c r="AY414"/>
      <c r="AZ414"/>
      <c r="BA414"/>
      <c r="BB414"/>
    </row>
    <row r="415" spans="1:54" s="8" customFormat="1">
      <c r="A415"/>
      <c r="B415"/>
      <c r="C415"/>
      <c r="D415"/>
      <c r="E415"/>
      <c r="F415"/>
      <c r="G415"/>
      <c r="H415"/>
      <c r="I415"/>
      <c r="J415"/>
      <c r="K415"/>
      <c r="L415"/>
      <c r="M415"/>
      <c r="N415"/>
      <c r="Q415"/>
      <c r="R415"/>
      <c r="S415"/>
      <c r="T415" s="47"/>
      <c r="U415"/>
      <c r="V415"/>
      <c r="W415"/>
      <c r="X415"/>
      <c r="Y415"/>
      <c r="Z415" s="12"/>
      <c r="AA415" s="12"/>
      <c r="AB415" s="12"/>
      <c r="AC415" s="12"/>
      <c r="AD415"/>
      <c r="AE415"/>
      <c r="AF415"/>
      <c r="AG415"/>
      <c r="AH415"/>
      <c r="AI415"/>
      <c r="AJ415"/>
      <c r="AK415"/>
      <c r="AL415"/>
      <c r="AM415"/>
      <c r="AN415"/>
      <c r="AO415"/>
      <c r="AP415"/>
      <c r="AQ415"/>
      <c r="AR415"/>
      <c r="AS415"/>
      <c r="AT415"/>
      <c r="AU415"/>
      <c r="AV415"/>
      <c r="AW415"/>
      <c r="AX415"/>
      <c r="AY415"/>
      <c r="AZ415"/>
      <c r="BA415"/>
      <c r="BB415"/>
    </row>
    <row r="416" spans="1:54" s="8" customFormat="1">
      <c r="A416"/>
      <c r="B416"/>
      <c r="C416"/>
      <c r="D416"/>
      <c r="E416"/>
      <c r="F416"/>
      <c r="G416"/>
      <c r="H416"/>
      <c r="I416"/>
      <c r="J416"/>
      <c r="K416"/>
      <c r="L416"/>
      <c r="M416"/>
      <c r="N416"/>
      <c r="Q416"/>
      <c r="R416"/>
      <c r="S416"/>
      <c r="T416" s="47"/>
      <c r="U416"/>
      <c r="V416"/>
      <c r="W416"/>
      <c r="X416"/>
      <c r="Y416"/>
      <c r="Z416" s="12"/>
      <c r="AA416" s="12"/>
      <c r="AB416" s="12"/>
      <c r="AC416" s="12"/>
      <c r="AD416"/>
      <c r="AE416"/>
      <c r="AF416"/>
      <c r="AG416"/>
      <c r="AH416"/>
      <c r="AI416"/>
      <c r="AJ416"/>
      <c r="AK416"/>
      <c r="AL416"/>
      <c r="AM416"/>
      <c r="AN416"/>
      <c r="AO416"/>
      <c r="AP416"/>
      <c r="AQ416"/>
      <c r="AR416"/>
      <c r="AS416"/>
      <c r="AT416"/>
      <c r="AU416"/>
      <c r="AV416"/>
      <c r="AW416"/>
      <c r="AX416"/>
      <c r="AY416"/>
      <c r="AZ416"/>
      <c r="BA416"/>
      <c r="BB416"/>
    </row>
    <row r="417" spans="1:54" s="8" customFormat="1">
      <c r="A417"/>
      <c r="B417"/>
      <c r="C417"/>
      <c r="D417"/>
      <c r="E417"/>
      <c r="F417"/>
      <c r="G417"/>
      <c r="H417"/>
      <c r="I417"/>
      <c r="J417"/>
      <c r="K417"/>
      <c r="L417"/>
      <c r="M417"/>
      <c r="N417"/>
      <c r="Q417"/>
      <c r="R417"/>
      <c r="S417"/>
      <c r="T417" s="47"/>
      <c r="U417"/>
      <c r="V417"/>
      <c r="W417"/>
      <c r="X417"/>
      <c r="Y417"/>
      <c r="Z417" s="12"/>
      <c r="AA417" s="12"/>
      <c r="AB417" s="12"/>
      <c r="AC417" s="12"/>
      <c r="AD417"/>
      <c r="AE417"/>
      <c r="AF417"/>
      <c r="AG417"/>
      <c r="AH417"/>
      <c r="AI417"/>
      <c r="AJ417"/>
      <c r="AK417"/>
      <c r="AL417"/>
      <c r="AM417"/>
      <c r="AN417"/>
      <c r="AO417"/>
      <c r="AP417"/>
      <c r="AQ417"/>
      <c r="AR417"/>
      <c r="AS417"/>
      <c r="AT417"/>
      <c r="AU417"/>
      <c r="AV417"/>
      <c r="AW417"/>
      <c r="AX417"/>
      <c r="AY417"/>
      <c r="AZ417"/>
      <c r="BA417"/>
      <c r="BB417"/>
    </row>
    <row r="418" spans="1:54" s="8" customFormat="1">
      <c r="A418"/>
      <c r="B418"/>
      <c r="C418"/>
      <c r="D418"/>
      <c r="E418"/>
      <c r="F418"/>
      <c r="G418"/>
      <c r="H418"/>
      <c r="I418"/>
      <c r="J418"/>
      <c r="K418"/>
      <c r="L418"/>
      <c r="M418"/>
      <c r="N418"/>
      <c r="Q418"/>
      <c r="R418"/>
      <c r="S418"/>
      <c r="T418" s="47"/>
      <c r="U418"/>
      <c r="V418"/>
      <c r="W418"/>
      <c r="X418"/>
      <c r="Y418"/>
      <c r="Z418" s="12"/>
      <c r="AA418" s="12"/>
      <c r="AB418" s="12"/>
      <c r="AC418" s="12"/>
      <c r="AD418"/>
      <c r="AE418"/>
      <c r="AF418"/>
      <c r="AG418"/>
      <c r="AH418"/>
      <c r="AI418"/>
      <c r="AJ418"/>
      <c r="AK418"/>
      <c r="AL418"/>
      <c r="AM418"/>
      <c r="AN418"/>
      <c r="AO418"/>
      <c r="AP418"/>
      <c r="AQ418"/>
      <c r="AR418"/>
      <c r="AS418"/>
      <c r="AT418"/>
      <c r="AU418"/>
      <c r="AV418"/>
      <c r="AW418"/>
      <c r="AX418"/>
      <c r="AY418"/>
      <c r="AZ418"/>
      <c r="BA418"/>
      <c r="BB418"/>
    </row>
    <row r="419" spans="1:54" s="8" customFormat="1">
      <c r="A419"/>
      <c r="B419"/>
      <c r="C419"/>
      <c r="D419"/>
      <c r="E419"/>
      <c r="F419"/>
      <c r="G419"/>
      <c r="H419"/>
      <c r="I419"/>
      <c r="J419"/>
      <c r="K419"/>
      <c r="L419"/>
      <c r="M419"/>
      <c r="N419"/>
      <c r="Q419"/>
      <c r="R419"/>
      <c r="S419"/>
      <c r="T419" s="47"/>
      <c r="U419"/>
      <c r="V419"/>
      <c r="W419"/>
      <c r="X419"/>
      <c r="Y419"/>
      <c r="Z419" s="12"/>
      <c r="AA419" s="12"/>
      <c r="AB419" s="12"/>
      <c r="AC419" s="12"/>
      <c r="AD419"/>
      <c r="AE419"/>
      <c r="AF419"/>
      <c r="AG419"/>
      <c r="AH419"/>
      <c r="AI419"/>
      <c r="AJ419"/>
      <c r="AK419"/>
      <c r="AL419"/>
      <c r="AM419"/>
      <c r="AN419"/>
      <c r="AO419"/>
      <c r="AP419"/>
      <c r="AQ419"/>
      <c r="AR419"/>
      <c r="AS419"/>
      <c r="AT419"/>
      <c r="AU419"/>
      <c r="AV419"/>
      <c r="AW419"/>
      <c r="AX419"/>
      <c r="AY419"/>
      <c r="AZ419"/>
      <c r="BA419"/>
      <c r="BB419"/>
    </row>
    <row r="420" spans="1:54" s="8" customFormat="1">
      <c r="A420"/>
      <c r="B420"/>
      <c r="C420"/>
      <c r="D420"/>
      <c r="E420"/>
      <c r="F420"/>
      <c r="G420"/>
      <c r="H420"/>
      <c r="I420"/>
      <c r="J420"/>
      <c r="K420"/>
      <c r="L420"/>
      <c r="M420"/>
      <c r="N420"/>
      <c r="Q420"/>
      <c r="R420"/>
      <c r="S420"/>
      <c r="T420" s="47"/>
      <c r="U420"/>
      <c r="V420"/>
      <c r="W420"/>
      <c r="X420"/>
      <c r="Y420"/>
      <c r="Z420" s="12"/>
      <c r="AA420" s="12"/>
      <c r="AB420" s="12"/>
      <c r="AC420" s="12"/>
      <c r="AD420"/>
      <c r="AE420"/>
      <c r="AF420"/>
      <c r="AG420"/>
      <c r="AH420"/>
      <c r="AI420"/>
      <c r="AJ420"/>
      <c r="AK420"/>
      <c r="AL420"/>
      <c r="AM420"/>
      <c r="AN420"/>
      <c r="AO420"/>
      <c r="AP420"/>
      <c r="AQ420"/>
      <c r="AR420"/>
      <c r="AS420"/>
      <c r="AT420"/>
      <c r="AU420"/>
      <c r="AV420"/>
      <c r="AW420"/>
      <c r="AX420"/>
      <c r="AY420"/>
      <c r="AZ420"/>
      <c r="BA420"/>
      <c r="BB420"/>
    </row>
    <row r="421" spans="1:54" s="8" customFormat="1">
      <c r="A421"/>
      <c r="B421"/>
      <c r="C421"/>
      <c r="D421"/>
      <c r="E421"/>
      <c r="F421"/>
      <c r="G421"/>
      <c r="H421"/>
      <c r="I421"/>
      <c r="J421"/>
      <c r="K421"/>
      <c r="L421"/>
      <c r="M421"/>
      <c r="N421"/>
      <c r="Q421"/>
      <c r="R421"/>
      <c r="S421"/>
      <c r="T421" s="47"/>
      <c r="U421"/>
      <c r="V421"/>
      <c r="W421"/>
      <c r="X421"/>
      <c r="Y421"/>
      <c r="Z421" s="12"/>
      <c r="AA421" s="12"/>
      <c r="AB421" s="12"/>
      <c r="AC421" s="12"/>
      <c r="AD421"/>
      <c r="AE421"/>
      <c r="AF421"/>
      <c r="AG421"/>
      <c r="AH421"/>
      <c r="AI421"/>
      <c r="AJ421"/>
      <c r="AK421"/>
      <c r="AL421"/>
      <c r="AM421"/>
      <c r="AN421"/>
      <c r="AO421"/>
      <c r="AP421"/>
      <c r="AQ421"/>
      <c r="AR421"/>
      <c r="AS421"/>
      <c r="AT421"/>
      <c r="AU421"/>
      <c r="AV421"/>
      <c r="AW421"/>
      <c r="AX421"/>
      <c r="AY421"/>
      <c r="AZ421"/>
      <c r="BA421"/>
      <c r="BB421"/>
    </row>
    <row r="422" spans="1:54" s="8" customFormat="1">
      <c r="A422"/>
      <c r="B422"/>
      <c r="C422"/>
      <c r="D422"/>
      <c r="E422"/>
      <c r="F422"/>
      <c r="G422"/>
      <c r="H422"/>
      <c r="I422"/>
      <c r="J422"/>
      <c r="K422"/>
      <c r="L422"/>
      <c r="M422"/>
      <c r="N422"/>
      <c r="Q422"/>
      <c r="R422"/>
      <c r="S422"/>
      <c r="T422" s="47"/>
      <c r="U422"/>
      <c r="V422"/>
      <c r="W422"/>
      <c r="X422"/>
      <c r="Y422"/>
      <c r="Z422" s="12"/>
      <c r="AA422" s="12"/>
      <c r="AB422" s="12"/>
      <c r="AC422" s="12"/>
      <c r="AD422"/>
      <c r="AE422"/>
      <c r="AF422"/>
      <c r="AG422"/>
      <c r="AH422"/>
      <c r="AI422"/>
      <c r="AJ422"/>
      <c r="AK422"/>
      <c r="AL422"/>
      <c r="AM422"/>
      <c r="AN422"/>
      <c r="AO422"/>
      <c r="AP422"/>
      <c r="AQ422"/>
      <c r="AR422"/>
      <c r="AS422"/>
      <c r="AT422"/>
      <c r="AU422"/>
      <c r="AV422"/>
      <c r="AW422"/>
      <c r="AX422"/>
      <c r="AY422"/>
      <c r="AZ422"/>
      <c r="BA422"/>
      <c r="BB422"/>
    </row>
    <row r="423" spans="1:54" s="8" customFormat="1">
      <c r="A423"/>
      <c r="B423"/>
      <c r="C423"/>
      <c r="D423"/>
      <c r="E423"/>
      <c r="F423"/>
      <c r="G423"/>
      <c r="H423"/>
      <c r="I423"/>
      <c r="J423"/>
      <c r="K423"/>
      <c r="L423"/>
      <c r="M423"/>
      <c r="N423"/>
      <c r="Q423"/>
      <c r="R423"/>
      <c r="S423"/>
      <c r="T423" s="47"/>
      <c r="U423"/>
      <c r="V423"/>
      <c r="W423"/>
      <c r="X423"/>
      <c r="Y423"/>
      <c r="Z423" s="12"/>
      <c r="AA423" s="12"/>
      <c r="AB423" s="12"/>
      <c r="AC423" s="12"/>
      <c r="AD423"/>
      <c r="AE423"/>
      <c r="AF423"/>
      <c r="AG423"/>
      <c r="AH423"/>
      <c r="AI423"/>
      <c r="AJ423"/>
      <c r="AK423"/>
      <c r="AL423"/>
      <c r="AM423"/>
      <c r="AN423"/>
      <c r="AO423"/>
      <c r="AP423"/>
      <c r="AQ423"/>
      <c r="AR423"/>
      <c r="AS423"/>
      <c r="AT423"/>
      <c r="AU423"/>
      <c r="AV423"/>
      <c r="AW423"/>
      <c r="AX423"/>
      <c r="AY423"/>
      <c r="AZ423"/>
      <c r="BA423"/>
      <c r="BB423"/>
    </row>
    <row r="424" spans="1:54" s="8" customFormat="1">
      <c r="A424"/>
      <c r="B424"/>
      <c r="C424"/>
      <c r="D424"/>
      <c r="E424"/>
      <c r="F424"/>
      <c r="G424"/>
      <c r="H424"/>
      <c r="I424"/>
      <c r="J424"/>
      <c r="K424"/>
      <c r="L424"/>
      <c r="M424"/>
      <c r="N424"/>
      <c r="Q424"/>
      <c r="R424"/>
      <c r="S424"/>
      <c r="T424" s="47"/>
      <c r="U424"/>
      <c r="V424"/>
      <c r="W424"/>
      <c r="X424"/>
      <c r="Y424"/>
      <c r="Z424" s="12"/>
      <c r="AA424" s="12"/>
      <c r="AB424" s="12"/>
      <c r="AC424" s="12"/>
      <c r="AD424"/>
      <c r="AE424"/>
      <c r="AF424"/>
      <c r="AG424"/>
      <c r="AH424"/>
      <c r="AI424"/>
      <c r="AJ424"/>
      <c r="AK424"/>
      <c r="AL424"/>
      <c r="AM424"/>
      <c r="AN424"/>
      <c r="AO424"/>
      <c r="AP424"/>
      <c r="AQ424"/>
      <c r="AR424"/>
      <c r="AS424"/>
      <c r="AT424"/>
      <c r="AU424"/>
      <c r="AV424"/>
      <c r="AW424"/>
      <c r="AX424"/>
      <c r="AY424"/>
      <c r="AZ424"/>
      <c r="BA424"/>
      <c r="BB424"/>
    </row>
    <row r="425" spans="1:54" s="8" customFormat="1">
      <c r="A425"/>
      <c r="B425"/>
      <c r="C425"/>
      <c r="D425"/>
      <c r="E425"/>
      <c r="F425"/>
      <c r="G425"/>
      <c r="H425"/>
      <c r="I425"/>
      <c r="J425"/>
      <c r="K425"/>
      <c r="L425"/>
      <c r="M425"/>
      <c r="N425"/>
      <c r="Q425"/>
      <c r="R425"/>
      <c r="S425"/>
      <c r="T425" s="47"/>
      <c r="U425"/>
      <c r="V425"/>
      <c r="W425"/>
      <c r="X425"/>
      <c r="Y425"/>
      <c r="Z425" s="12"/>
      <c r="AA425" s="12"/>
      <c r="AB425" s="12"/>
      <c r="AC425" s="12"/>
      <c r="AD425"/>
      <c r="AE425"/>
      <c r="AF425"/>
      <c r="AG425"/>
      <c r="AH425"/>
      <c r="AI425"/>
      <c r="AJ425"/>
      <c r="AK425"/>
      <c r="AL425"/>
      <c r="AM425"/>
      <c r="AN425"/>
      <c r="AO425"/>
      <c r="AP425"/>
      <c r="AQ425"/>
      <c r="AR425"/>
      <c r="AS425"/>
      <c r="AT425"/>
      <c r="AU425"/>
      <c r="AV425"/>
      <c r="AW425"/>
      <c r="AX425"/>
      <c r="AY425"/>
      <c r="AZ425"/>
      <c r="BA425"/>
      <c r="BB425"/>
    </row>
    <row r="426" spans="1:54" s="8" customFormat="1">
      <c r="A426"/>
      <c r="B426"/>
      <c r="C426"/>
      <c r="D426"/>
      <c r="E426"/>
      <c r="F426"/>
      <c r="G426"/>
      <c r="H426"/>
      <c r="I426"/>
      <c r="J426"/>
      <c r="K426"/>
      <c r="L426"/>
      <c r="M426"/>
      <c r="N426"/>
      <c r="Q426"/>
      <c r="R426"/>
      <c r="S426"/>
      <c r="T426" s="47"/>
      <c r="U426"/>
      <c r="V426"/>
      <c r="W426"/>
      <c r="X426"/>
      <c r="Y426"/>
      <c r="Z426" s="12"/>
      <c r="AA426" s="12"/>
      <c r="AB426" s="12"/>
      <c r="AC426" s="12"/>
      <c r="AD426"/>
      <c r="AE426"/>
      <c r="AF426"/>
      <c r="AG426"/>
      <c r="AH426"/>
      <c r="AI426"/>
      <c r="AJ426"/>
      <c r="AK426"/>
      <c r="AL426"/>
      <c r="AM426"/>
      <c r="AN426"/>
      <c r="AO426"/>
      <c r="AP426"/>
      <c r="AQ426"/>
      <c r="AR426"/>
      <c r="AS426"/>
      <c r="AT426"/>
      <c r="AU426"/>
      <c r="AV426"/>
      <c r="AW426"/>
      <c r="AX426"/>
      <c r="AY426"/>
      <c r="AZ426"/>
      <c r="BA426"/>
      <c r="BB426"/>
    </row>
    <row r="427" spans="1:54" s="8" customFormat="1">
      <c r="A427"/>
      <c r="B427"/>
      <c r="C427"/>
      <c r="D427"/>
      <c r="E427"/>
      <c r="F427"/>
      <c r="G427"/>
      <c r="H427"/>
      <c r="I427"/>
      <c r="J427"/>
      <c r="K427"/>
      <c r="L427"/>
      <c r="M427"/>
      <c r="N427"/>
      <c r="Q427"/>
      <c r="R427"/>
      <c r="S427"/>
      <c r="T427" s="47"/>
      <c r="U427"/>
      <c r="V427"/>
      <c r="W427"/>
      <c r="X427"/>
      <c r="Y427"/>
      <c r="Z427" s="12"/>
      <c r="AA427" s="12"/>
      <c r="AB427" s="12"/>
      <c r="AC427" s="12"/>
      <c r="AD427"/>
      <c r="AE427"/>
      <c r="AF427"/>
      <c r="AG427"/>
      <c r="AH427"/>
      <c r="AI427"/>
      <c r="AJ427"/>
      <c r="AK427"/>
      <c r="AL427"/>
      <c r="AM427"/>
      <c r="AN427"/>
      <c r="AO427"/>
      <c r="AP427"/>
      <c r="AQ427"/>
      <c r="AR427"/>
      <c r="AS427"/>
      <c r="AT427"/>
      <c r="AU427"/>
      <c r="AV427"/>
      <c r="AW427"/>
      <c r="AX427"/>
      <c r="AY427"/>
      <c r="AZ427"/>
      <c r="BA427"/>
      <c r="BB427"/>
    </row>
    <row r="428" spans="1:54" s="8" customFormat="1">
      <c r="A428"/>
      <c r="B428"/>
      <c r="C428"/>
      <c r="D428"/>
      <c r="E428"/>
      <c r="F428"/>
      <c r="G428"/>
      <c r="H428"/>
      <c r="I428"/>
      <c r="J428"/>
      <c r="K428"/>
      <c r="L428"/>
      <c r="M428"/>
      <c r="N428"/>
      <c r="Q428"/>
      <c r="R428"/>
      <c r="S428"/>
      <c r="T428" s="47"/>
      <c r="U428"/>
      <c r="V428"/>
      <c r="W428"/>
      <c r="X428"/>
      <c r="Y428"/>
      <c r="Z428" s="12"/>
      <c r="AA428" s="12"/>
      <c r="AB428" s="12"/>
      <c r="AC428" s="12"/>
      <c r="AD428"/>
      <c r="AE428"/>
      <c r="AF428"/>
      <c r="AG428"/>
      <c r="AH428"/>
      <c r="AI428"/>
      <c r="AJ428"/>
      <c r="AK428"/>
      <c r="AL428"/>
      <c r="AM428"/>
      <c r="AN428"/>
      <c r="AO428"/>
      <c r="AP428"/>
      <c r="AQ428"/>
      <c r="AR428"/>
      <c r="AS428"/>
      <c r="AT428"/>
      <c r="AU428"/>
      <c r="AV428"/>
      <c r="AW428"/>
      <c r="AX428"/>
      <c r="AY428"/>
      <c r="AZ428"/>
      <c r="BA428"/>
      <c r="BB428"/>
    </row>
    <row r="429" spans="1:54" s="8" customFormat="1">
      <c r="A429"/>
      <c r="B429"/>
      <c r="C429"/>
      <c r="D429"/>
      <c r="E429"/>
      <c r="F429"/>
      <c r="G429"/>
      <c r="H429"/>
      <c r="I429"/>
      <c r="J429"/>
      <c r="K429"/>
      <c r="L429"/>
      <c r="M429"/>
      <c r="N429"/>
      <c r="Q429"/>
      <c r="R429"/>
      <c r="S429"/>
      <c r="T429" s="47"/>
      <c r="U429"/>
      <c r="V429"/>
      <c r="W429"/>
      <c r="X429"/>
      <c r="Y429"/>
      <c r="Z429" s="12"/>
      <c r="AA429" s="12"/>
      <c r="AB429" s="12"/>
      <c r="AC429" s="12"/>
      <c r="AD429"/>
      <c r="AE429"/>
      <c r="AF429"/>
      <c r="AG429"/>
      <c r="AH429"/>
      <c r="AI429"/>
      <c r="AJ429"/>
      <c r="AK429"/>
      <c r="AL429"/>
      <c r="AM429"/>
      <c r="AN429"/>
      <c r="AO429"/>
      <c r="AP429"/>
      <c r="AQ429"/>
      <c r="AR429"/>
      <c r="AS429"/>
      <c r="AT429"/>
      <c r="AU429"/>
      <c r="AV429"/>
      <c r="AW429"/>
      <c r="AX429"/>
      <c r="AY429"/>
      <c r="AZ429"/>
      <c r="BA429"/>
      <c r="BB429"/>
    </row>
    <row r="430" spans="1:54" s="8" customFormat="1">
      <c r="A430"/>
      <c r="B430"/>
      <c r="C430"/>
      <c r="D430"/>
      <c r="E430"/>
      <c r="F430"/>
      <c r="G430"/>
      <c r="H430"/>
      <c r="I430"/>
      <c r="J430"/>
      <c r="K430"/>
      <c r="L430"/>
      <c r="M430"/>
      <c r="N430"/>
      <c r="Q430"/>
      <c r="R430"/>
      <c r="S430"/>
      <c r="T430" s="47"/>
      <c r="U430"/>
      <c r="V430"/>
      <c r="W430"/>
      <c r="X430"/>
      <c r="Y430"/>
      <c r="Z430" s="12"/>
      <c r="AA430" s="12"/>
      <c r="AB430" s="12"/>
      <c r="AC430" s="12"/>
      <c r="AD430"/>
      <c r="AE430"/>
      <c r="AF430"/>
      <c r="AG430"/>
      <c r="AH430"/>
      <c r="AI430"/>
      <c r="AJ430"/>
      <c r="AK430"/>
      <c r="AL430"/>
      <c r="AM430"/>
      <c r="AN430"/>
      <c r="AO430"/>
      <c r="AP430"/>
      <c r="AQ430"/>
      <c r="AR430"/>
      <c r="AS430"/>
      <c r="AT430"/>
      <c r="AU430"/>
      <c r="AV430"/>
      <c r="AW430"/>
      <c r="AX430"/>
      <c r="AY430"/>
      <c r="AZ430"/>
      <c r="BA430"/>
      <c r="BB430"/>
    </row>
    <row r="431" spans="1:54" s="8" customFormat="1">
      <c r="A431"/>
      <c r="B431"/>
      <c r="C431"/>
      <c r="D431"/>
      <c r="E431"/>
      <c r="F431"/>
      <c r="G431"/>
      <c r="H431"/>
      <c r="I431"/>
      <c r="J431"/>
      <c r="K431"/>
      <c r="L431"/>
      <c r="M431"/>
      <c r="N431"/>
      <c r="Q431"/>
      <c r="R431"/>
      <c r="S431"/>
      <c r="T431" s="47"/>
      <c r="U431"/>
      <c r="V431"/>
      <c r="W431"/>
      <c r="X431"/>
      <c r="Y431"/>
      <c r="Z431" s="12"/>
      <c r="AA431" s="12"/>
      <c r="AB431" s="12"/>
      <c r="AC431" s="12"/>
      <c r="AD431"/>
      <c r="AE431"/>
      <c r="AF431"/>
      <c r="AG431"/>
      <c r="AH431"/>
      <c r="AI431"/>
      <c r="AJ431"/>
      <c r="AK431"/>
      <c r="AL431"/>
      <c r="AM431"/>
      <c r="AN431"/>
      <c r="AO431"/>
      <c r="AP431"/>
      <c r="AQ431"/>
      <c r="AR431"/>
      <c r="AS431"/>
      <c r="AT431"/>
      <c r="AU431"/>
      <c r="AV431"/>
      <c r="AW431"/>
      <c r="AX431"/>
      <c r="AY431"/>
      <c r="AZ431"/>
      <c r="BA431"/>
      <c r="BB431"/>
    </row>
    <row r="432" spans="1:54" s="8" customFormat="1">
      <c r="A432"/>
      <c r="B432"/>
      <c r="C432"/>
      <c r="D432"/>
      <c r="E432"/>
      <c r="F432"/>
      <c r="G432"/>
      <c r="H432"/>
      <c r="I432"/>
      <c r="J432"/>
      <c r="K432"/>
      <c r="L432"/>
      <c r="M432"/>
      <c r="N432"/>
      <c r="Q432"/>
      <c r="R432"/>
      <c r="S432"/>
      <c r="T432" s="47"/>
      <c r="U432"/>
      <c r="V432"/>
      <c r="W432"/>
      <c r="X432"/>
      <c r="Y432"/>
      <c r="Z432" s="12"/>
      <c r="AA432" s="12"/>
      <c r="AB432" s="12"/>
      <c r="AC432" s="12"/>
      <c r="AD432"/>
      <c r="AE432"/>
      <c r="AF432"/>
      <c r="AG432"/>
      <c r="AH432"/>
      <c r="AI432"/>
      <c r="AJ432"/>
      <c r="AK432"/>
      <c r="AL432"/>
      <c r="AM432"/>
      <c r="AN432"/>
      <c r="AO432"/>
      <c r="AP432"/>
      <c r="AQ432"/>
      <c r="AR432"/>
      <c r="AS432"/>
      <c r="AT432"/>
      <c r="AU432"/>
      <c r="AV432"/>
      <c r="AW432"/>
      <c r="AX432"/>
      <c r="AY432"/>
      <c r="AZ432"/>
      <c r="BA432"/>
      <c r="BB432"/>
    </row>
    <row r="433" spans="1:54" s="8" customFormat="1">
      <c r="A433"/>
      <c r="B433"/>
      <c r="C433"/>
      <c r="D433"/>
      <c r="E433"/>
      <c r="F433"/>
      <c r="G433"/>
      <c r="H433"/>
      <c r="I433"/>
      <c r="J433"/>
      <c r="K433"/>
      <c r="L433"/>
      <c r="M433"/>
      <c r="N433"/>
      <c r="Q433"/>
      <c r="R433"/>
      <c r="S433"/>
      <c r="T433" s="47"/>
      <c r="U433"/>
      <c r="V433"/>
      <c r="W433"/>
      <c r="X433"/>
      <c r="Y433"/>
      <c r="Z433" s="12"/>
      <c r="AA433" s="12"/>
      <c r="AB433" s="12"/>
      <c r="AC433" s="12"/>
      <c r="AD433"/>
      <c r="AE433"/>
      <c r="AF433"/>
      <c r="AG433"/>
      <c r="AH433"/>
      <c r="AI433"/>
      <c r="AJ433"/>
      <c r="AK433"/>
      <c r="AL433"/>
      <c r="AM433"/>
      <c r="AN433"/>
      <c r="AO433"/>
      <c r="AP433"/>
      <c r="AQ433"/>
      <c r="AR433"/>
      <c r="AS433"/>
      <c r="AT433"/>
      <c r="AU433"/>
      <c r="AV433"/>
      <c r="AW433"/>
      <c r="AX433"/>
      <c r="AY433"/>
      <c r="AZ433"/>
      <c r="BA433"/>
      <c r="BB433"/>
    </row>
    <row r="434" spans="1:54" s="8" customFormat="1">
      <c r="A434"/>
      <c r="B434"/>
      <c r="C434"/>
      <c r="D434"/>
      <c r="E434"/>
      <c r="F434"/>
      <c r="G434"/>
      <c r="H434"/>
      <c r="I434"/>
      <c r="J434"/>
      <c r="K434"/>
      <c r="L434"/>
      <c r="M434"/>
      <c r="N434"/>
      <c r="Q434"/>
      <c r="R434"/>
      <c r="S434"/>
      <c r="T434" s="47"/>
      <c r="U434"/>
      <c r="V434"/>
      <c r="W434"/>
      <c r="X434"/>
      <c r="Y434"/>
      <c r="Z434" s="12"/>
      <c r="AA434" s="12"/>
      <c r="AB434" s="12"/>
      <c r="AC434" s="12"/>
      <c r="AD434"/>
      <c r="AE434"/>
      <c r="AF434"/>
      <c r="AG434"/>
      <c r="AH434"/>
      <c r="AI434"/>
      <c r="AJ434"/>
      <c r="AK434"/>
      <c r="AL434"/>
      <c r="AM434"/>
      <c r="AN434"/>
      <c r="AO434"/>
      <c r="AP434"/>
      <c r="AQ434"/>
      <c r="AR434"/>
      <c r="AS434"/>
      <c r="AT434"/>
      <c r="AU434"/>
      <c r="AV434"/>
      <c r="AW434"/>
      <c r="AX434"/>
      <c r="AY434"/>
      <c r="AZ434"/>
      <c r="BA434"/>
      <c r="BB434"/>
    </row>
    <row r="435" spans="1:54" s="8" customFormat="1">
      <c r="A435"/>
      <c r="B435"/>
      <c r="C435"/>
      <c r="D435"/>
      <c r="E435"/>
      <c r="F435"/>
      <c r="G435"/>
      <c r="H435"/>
      <c r="I435"/>
      <c r="J435"/>
      <c r="K435"/>
      <c r="L435"/>
      <c r="M435"/>
      <c r="N435"/>
      <c r="Q435"/>
      <c r="R435"/>
      <c r="S435"/>
      <c r="T435" s="47"/>
      <c r="U435"/>
      <c r="V435"/>
      <c r="W435"/>
      <c r="X435"/>
      <c r="Y435"/>
      <c r="Z435" s="12"/>
      <c r="AA435" s="12"/>
      <c r="AB435" s="12"/>
      <c r="AC435" s="12"/>
      <c r="AD435"/>
      <c r="AE435"/>
      <c r="AF435"/>
      <c r="AG435"/>
      <c r="AH435"/>
      <c r="AI435"/>
      <c r="AJ435"/>
      <c r="AK435"/>
      <c r="AL435"/>
      <c r="AM435"/>
      <c r="AN435"/>
      <c r="AO435"/>
      <c r="AP435"/>
      <c r="AQ435"/>
      <c r="AR435"/>
      <c r="AS435"/>
      <c r="AT435"/>
      <c r="AU435"/>
      <c r="AV435"/>
      <c r="AW435"/>
      <c r="AX435"/>
      <c r="AY435"/>
      <c r="AZ435"/>
      <c r="BA435"/>
      <c r="BB435"/>
    </row>
    <row r="436" spans="1:54" s="8" customFormat="1">
      <c r="A436"/>
      <c r="B436"/>
      <c r="C436"/>
      <c r="D436"/>
      <c r="E436"/>
      <c r="F436"/>
      <c r="G436"/>
      <c r="H436"/>
      <c r="I436"/>
      <c r="J436"/>
      <c r="K436"/>
      <c r="L436"/>
      <c r="M436"/>
      <c r="N436"/>
      <c r="Q436"/>
      <c r="R436"/>
      <c r="S436"/>
      <c r="T436" s="47"/>
      <c r="U436"/>
      <c r="V436"/>
      <c r="W436"/>
      <c r="X436"/>
      <c r="Y436"/>
      <c r="Z436" s="12"/>
      <c r="AA436" s="12"/>
      <c r="AB436" s="12"/>
      <c r="AC436" s="12"/>
      <c r="AD436"/>
      <c r="AE436"/>
      <c r="AF436"/>
      <c r="AG436"/>
      <c r="AH436"/>
      <c r="AI436"/>
      <c r="AJ436"/>
      <c r="AK436"/>
      <c r="AL436"/>
      <c r="AM436"/>
      <c r="AN436"/>
      <c r="AO436"/>
      <c r="AP436"/>
      <c r="AQ436"/>
      <c r="AR436"/>
      <c r="AS436"/>
      <c r="AT436"/>
      <c r="AU436"/>
      <c r="AV436"/>
      <c r="AW436"/>
      <c r="AX436"/>
      <c r="AY436"/>
      <c r="AZ436"/>
      <c r="BA436"/>
      <c r="BB436"/>
    </row>
    <row r="437" spans="1:54" s="8" customFormat="1">
      <c r="A437"/>
      <c r="B437"/>
      <c r="C437"/>
      <c r="D437"/>
      <c r="E437"/>
      <c r="F437"/>
      <c r="G437"/>
      <c r="H437"/>
      <c r="I437"/>
      <c r="J437"/>
      <c r="K437"/>
      <c r="L437"/>
      <c r="M437"/>
      <c r="N437"/>
      <c r="Q437"/>
      <c r="R437"/>
      <c r="S437"/>
      <c r="T437" s="47"/>
      <c r="U437"/>
      <c r="V437"/>
      <c r="W437"/>
      <c r="X437"/>
      <c r="Y437"/>
      <c r="Z437" s="12"/>
      <c r="AA437" s="12"/>
      <c r="AB437" s="12"/>
      <c r="AC437" s="12"/>
      <c r="AD437"/>
      <c r="AE437"/>
      <c r="AF437"/>
      <c r="AG437"/>
      <c r="AH437"/>
      <c r="AI437"/>
      <c r="AJ437"/>
      <c r="AK437"/>
      <c r="AL437"/>
      <c r="AM437"/>
      <c r="AN437"/>
      <c r="AO437"/>
      <c r="AP437"/>
      <c r="AQ437"/>
      <c r="AR437"/>
      <c r="AS437"/>
      <c r="AT437"/>
      <c r="AU437"/>
      <c r="AV437"/>
      <c r="AW437"/>
      <c r="AX437"/>
      <c r="AY437"/>
      <c r="AZ437"/>
      <c r="BA437"/>
      <c r="BB437"/>
    </row>
    <row r="438" spans="1:54" s="8" customFormat="1">
      <c r="A438"/>
      <c r="B438"/>
      <c r="C438"/>
      <c r="D438"/>
      <c r="E438"/>
      <c r="F438"/>
      <c r="G438"/>
      <c r="H438"/>
      <c r="I438"/>
      <c r="J438"/>
      <c r="K438"/>
      <c r="L438"/>
      <c r="M438"/>
      <c r="N438"/>
      <c r="Q438"/>
      <c r="R438"/>
      <c r="S438"/>
      <c r="T438" s="47"/>
      <c r="U438"/>
      <c r="V438"/>
      <c r="W438"/>
      <c r="X438"/>
      <c r="Y438"/>
      <c r="Z438" s="12"/>
      <c r="AA438" s="12"/>
      <c r="AB438" s="12"/>
      <c r="AC438" s="12"/>
      <c r="AD438"/>
      <c r="AE438"/>
      <c r="AF438"/>
      <c r="AG438"/>
      <c r="AH438"/>
      <c r="AI438"/>
      <c r="AJ438"/>
      <c r="AK438"/>
      <c r="AL438"/>
      <c r="AM438"/>
      <c r="AN438"/>
      <c r="AO438"/>
      <c r="AP438"/>
      <c r="AQ438"/>
      <c r="AR438"/>
      <c r="AS438"/>
      <c r="AT438"/>
      <c r="AU438"/>
      <c r="AV438"/>
      <c r="AW438"/>
      <c r="AX438"/>
      <c r="AY438"/>
      <c r="AZ438"/>
      <c r="BA438"/>
      <c r="BB438"/>
    </row>
    <row r="439" spans="1:54" s="8" customFormat="1">
      <c r="A439"/>
      <c r="B439"/>
      <c r="C439"/>
      <c r="D439"/>
      <c r="E439"/>
      <c r="F439"/>
      <c r="G439"/>
      <c r="H439"/>
      <c r="I439"/>
      <c r="J439"/>
      <c r="K439"/>
      <c r="L439"/>
      <c r="M439"/>
      <c r="N439"/>
      <c r="Q439"/>
      <c r="R439"/>
      <c r="S439"/>
      <c r="T439" s="47"/>
      <c r="U439"/>
      <c r="V439"/>
      <c r="W439"/>
      <c r="X439"/>
      <c r="Y439"/>
      <c r="Z439" s="12"/>
      <c r="AA439" s="12"/>
      <c r="AB439" s="12"/>
      <c r="AC439" s="12"/>
      <c r="AD439"/>
      <c r="AE439"/>
      <c r="AF439"/>
      <c r="AG439"/>
      <c r="AH439"/>
      <c r="AI439"/>
      <c r="AJ439"/>
      <c r="AK439"/>
      <c r="AL439"/>
      <c r="AM439"/>
      <c r="AN439"/>
      <c r="AO439"/>
      <c r="AP439"/>
      <c r="AQ439"/>
      <c r="AR439"/>
      <c r="AS439"/>
      <c r="AT439"/>
      <c r="AU439"/>
      <c r="AV439"/>
      <c r="AW439"/>
      <c r="AX439"/>
      <c r="AY439"/>
      <c r="AZ439"/>
      <c r="BA439"/>
      <c r="BB439"/>
    </row>
    <row r="440" spans="1:54" s="8" customFormat="1">
      <c r="A440"/>
      <c r="B440"/>
      <c r="C440"/>
      <c r="D440"/>
      <c r="E440"/>
      <c r="F440"/>
      <c r="G440"/>
      <c r="H440"/>
      <c r="I440"/>
      <c r="J440"/>
      <c r="K440"/>
      <c r="L440"/>
      <c r="M440"/>
      <c r="N440"/>
      <c r="Q440"/>
      <c r="R440"/>
      <c r="S440"/>
      <c r="T440" s="47"/>
      <c r="U440"/>
      <c r="V440"/>
      <c r="W440"/>
      <c r="X440"/>
      <c r="Y440"/>
      <c r="Z440" s="12"/>
      <c r="AA440" s="12"/>
      <c r="AB440" s="12"/>
      <c r="AC440" s="12"/>
      <c r="AD440"/>
      <c r="AE440"/>
      <c r="AF440"/>
      <c r="AG440"/>
      <c r="AH440"/>
      <c r="AI440"/>
      <c r="AJ440"/>
      <c r="AK440"/>
      <c r="AL440"/>
      <c r="AM440"/>
      <c r="AN440"/>
      <c r="AO440"/>
      <c r="AP440"/>
      <c r="AQ440"/>
      <c r="AR440"/>
      <c r="AS440"/>
      <c r="AT440"/>
      <c r="AU440"/>
      <c r="AV440"/>
      <c r="AW440"/>
      <c r="AX440"/>
      <c r="AY440"/>
      <c r="AZ440"/>
      <c r="BA440"/>
      <c r="BB440"/>
    </row>
    <row r="441" spans="1:54" s="8" customFormat="1">
      <c r="A441"/>
      <c r="B441"/>
      <c r="C441"/>
      <c r="D441"/>
      <c r="E441"/>
      <c r="F441"/>
      <c r="G441"/>
      <c r="H441"/>
      <c r="I441"/>
      <c r="J441"/>
      <c r="K441"/>
      <c r="L441"/>
      <c r="M441"/>
      <c r="N441"/>
      <c r="Q441"/>
      <c r="R441"/>
      <c r="S441"/>
      <c r="T441" s="47"/>
      <c r="U441"/>
      <c r="V441"/>
      <c r="W441"/>
      <c r="X441"/>
      <c r="Y441"/>
      <c r="Z441" s="12"/>
      <c r="AA441" s="12"/>
      <c r="AB441" s="12"/>
      <c r="AC441" s="12"/>
      <c r="AD441"/>
      <c r="AE441"/>
      <c r="AF441"/>
      <c r="AG441"/>
      <c r="AH441"/>
      <c r="AI441"/>
      <c r="AJ441"/>
      <c r="AK441"/>
      <c r="AL441"/>
      <c r="AM441"/>
      <c r="AN441"/>
      <c r="AO441"/>
      <c r="AP441"/>
      <c r="AQ441"/>
      <c r="AR441"/>
      <c r="AS441"/>
      <c r="AT441"/>
      <c r="AU441"/>
      <c r="AV441"/>
      <c r="AW441"/>
      <c r="AX441"/>
      <c r="AY441"/>
      <c r="AZ441"/>
      <c r="BA441"/>
      <c r="BB441"/>
    </row>
    <row r="442" spans="1:54" s="8" customFormat="1">
      <c r="A442"/>
      <c r="B442"/>
      <c r="C442"/>
      <c r="D442"/>
      <c r="E442"/>
      <c r="F442"/>
      <c r="G442"/>
      <c r="H442"/>
      <c r="I442"/>
      <c r="J442"/>
      <c r="K442"/>
      <c r="L442"/>
      <c r="M442"/>
      <c r="N442"/>
      <c r="Q442"/>
      <c r="R442"/>
      <c r="S442"/>
      <c r="T442" s="47"/>
      <c r="U442"/>
      <c r="V442"/>
      <c r="W442"/>
      <c r="X442"/>
      <c r="Y442"/>
      <c r="Z442" s="12"/>
      <c r="AA442" s="12"/>
      <c r="AB442" s="12"/>
      <c r="AC442" s="12"/>
      <c r="AD442"/>
      <c r="AE442"/>
      <c r="AF442"/>
      <c r="AG442"/>
      <c r="AH442"/>
      <c r="AI442"/>
      <c r="AJ442"/>
      <c r="AK442"/>
      <c r="AL442"/>
      <c r="AM442"/>
      <c r="AN442"/>
      <c r="AO442"/>
      <c r="AP442"/>
      <c r="AQ442"/>
      <c r="AR442"/>
      <c r="AS442"/>
      <c r="AT442"/>
      <c r="AU442"/>
      <c r="AV442"/>
      <c r="AW442"/>
      <c r="AX442"/>
      <c r="AY442"/>
      <c r="AZ442"/>
      <c r="BA442"/>
      <c r="BB442"/>
    </row>
    <row r="443" spans="1:54" s="8" customFormat="1">
      <c r="A443"/>
      <c r="B443"/>
      <c r="C443"/>
      <c r="D443"/>
      <c r="E443"/>
      <c r="F443"/>
      <c r="G443"/>
      <c r="H443"/>
      <c r="I443"/>
      <c r="J443"/>
      <c r="K443"/>
      <c r="L443"/>
      <c r="M443"/>
      <c r="N443"/>
      <c r="Q443"/>
      <c r="R443"/>
      <c r="S443"/>
      <c r="T443" s="47"/>
      <c r="U443"/>
      <c r="V443"/>
      <c r="W443"/>
      <c r="X443"/>
      <c r="Y443"/>
      <c r="Z443" s="12"/>
      <c r="AA443" s="12"/>
      <c r="AB443" s="12"/>
      <c r="AC443" s="12"/>
      <c r="AD443"/>
      <c r="AE443"/>
      <c r="AF443"/>
      <c r="AG443"/>
      <c r="AH443"/>
      <c r="AI443"/>
      <c r="AJ443"/>
      <c r="AK443"/>
      <c r="AL443"/>
      <c r="AM443"/>
      <c r="AN443"/>
      <c r="AO443"/>
      <c r="AP443"/>
      <c r="AQ443"/>
      <c r="AR443"/>
      <c r="AS443"/>
      <c r="AT443"/>
      <c r="AU443"/>
      <c r="AV443"/>
      <c r="AW443"/>
      <c r="AX443"/>
      <c r="AY443"/>
      <c r="AZ443"/>
      <c r="BA443"/>
      <c r="BB443"/>
    </row>
    <row r="444" spans="1:54" s="8" customFormat="1">
      <c r="A444"/>
      <c r="B444"/>
      <c r="C444"/>
      <c r="D444"/>
      <c r="E444"/>
      <c r="F444"/>
      <c r="G444"/>
      <c r="H444"/>
      <c r="I444"/>
      <c r="J444"/>
      <c r="K444"/>
      <c r="L444"/>
      <c r="M444"/>
      <c r="N444"/>
      <c r="Q444"/>
      <c r="R444"/>
      <c r="S444"/>
      <c r="T444" s="47"/>
      <c r="U444"/>
      <c r="V444"/>
      <c r="W444"/>
      <c r="X444"/>
      <c r="Y444"/>
      <c r="Z444" s="12"/>
      <c r="AA444" s="12"/>
      <c r="AB444" s="12"/>
      <c r="AC444" s="12"/>
      <c r="AD444"/>
      <c r="AE444"/>
      <c r="AF444"/>
      <c r="AG444"/>
      <c r="AH444"/>
      <c r="AI444"/>
      <c r="AJ444"/>
      <c r="AK444"/>
      <c r="AL444"/>
      <c r="AM444"/>
      <c r="AN444"/>
      <c r="AO444"/>
      <c r="AP444"/>
      <c r="AQ444"/>
      <c r="AR444"/>
      <c r="AS444"/>
      <c r="AT444"/>
      <c r="AU444"/>
      <c r="AV444"/>
      <c r="AW444"/>
      <c r="AX444"/>
      <c r="AY444"/>
      <c r="AZ444"/>
      <c r="BA444"/>
      <c r="BB444"/>
    </row>
    <row r="445" spans="1:54" s="8" customFormat="1">
      <c r="A445"/>
      <c r="B445"/>
      <c r="C445"/>
      <c r="D445"/>
      <c r="E445"/>
      <c r="F445"/>
      <c r="G445"/>
      <c r="H445"/>
      <c r="I445"/>
      <c r="J445"/>
      <c r="K445"/>
      <c r="L445"/>
      <c r="M445"/>
      <c r="N445"/>
      <c r="Q445"/>
      <c r="R445"/>
      <c r="S445"/>
      <c r="T445" s="47"/>
      <c r="U445"/>
      <c r="V445"/>
      <c r="W445"/>
      <c r="X445"/>
      <c r="Y445"/>
      <c r="Z445" s="12"/>
      <c r="AA445" s="12"/>
      <c r="AB445" s="12"/>
      <c r="AC445" s="12"/>
      <c r="AD445"/>
      <c r="AE445"/>
      <c r="AF445"/>
      <c r="AG445"/>
      <c r="AH445"/>
      <c r="AI445"/>
      <c r="AJ445"/>
      <c r="AK445"/>
      <c r="AL445"/>
      <c r="AM445"/>
      <c r="AN445"/>
      <c r="AO445"/>
      <c r="AP445"/>
      <c r="AQ445"/>
      <c r="AR445"/>
      <c r="AS445"/>
      <c r="AT445"/>
      <c r="AU445"/>
      <c r="AV445"/>
      <c r="AW445"/>
      <c r="AX445"/>
      <c r="AY445"/>
      <c r="AZ445"/>
      <c r="BA445"/>
      <c r="BB445"/>
    </row>
    <row r="446" spans="1:54" s="8" customFormat="1">
      <c r="A446"/>
      <c r="B446"/>
      <c r="C446"/>
      <c r="D446"/>
      <c r="E446"/>
      <c r="F446"/>
      <c r="G446"/>
      <c r="H446"/>
      <c r="I446"/>
      <c r="J446"/>
      <c r="K446"/>
      <c r="L446"/>
      <c r="M446"/>
      <c r="N446"/>
      <c r="Q446"/>
      <c r="R446"/>
      <c r="S446"/>
      <c r="T446" s="47"/>
      <c r="U446"/>
      <c r="V446"/>
      <c r="W446"/>
      <c r="X446"/>
      <c r="Y446"/>
      <c r="Z446" s="12"/>
      <c r="AA446" s="12"/>
      <c r="AB446" s="12"/>
      <c r="AC446" s="12"/>
      <c r="AD446"/>
      <c r="AE446"/>
      <c r="AF446"/>
      <c r="AG446"/>
      <c r="AH446"/>
      <c r="AI446"/>
      <c r="AJ446"/>
      <c r="AK446"/>
      <c r="AL446"/>
      <c r="AM446"/>
      <c r="AN446"/>
      <c r="AO446"/>
      <c r="AP446"/>
      <c r="AQ446"/>
      <c r="AR446"/>
      <c r="AS446"/>
      <c r="AT446"/>
      <c r="AU446"/>
      <c r="AV446"/>
      <c r="AW446"/>
      <c r="AX446"/>
      <c r="AY446"/>
      <c r="AZ446"/>
      <c r="BA446"/>
      <c r="BB446"/>
    </row>
    <row r="447" spans="1:54" s="8" customFormat="1">
      <c r="A447"/>
      <c r="B447"/>
      <c r="C447"/>
      <c r="D447"/>
      <c r="E447"/>
      <c r="F447"/>
      <c r="G447"/>
      <c r="H447"/>
      <c r="I447"/>
      <c r="J447"/>
      <c r="K447"/>
      <c r="L447"/>
      <c r="M447"/>
      <c r="N447"/>
      <c r="Q447"/>
      <c r="R447"/>
      <c r="S447"/>
      <c r="T447" s="47"/>
      <c r="U447"/>
      <c r="V447"/>
      <c r="W447"/>
      <c r="X447"/>
      <c r="Y447"/>
      <c r="Z447" s="12"/>
      <c r="AA447" s="12"/>
      <c r="AB447" s="12"/>
      <c r="AC447" s="12"/>
      <c r="AD447"/>
      <c r="AE447"/>
      <c r="AF447"/>
      <c r="AG447"/>
      <c r="AH447"/>
      <c r="AI447"/>
      <c r="AJ447"/>
      <c r="AK447"/>
      <c r="AL447"/>
      <c r="AM447"/>
      <c r="AN447"/>
      <c r="AO447"/>
      <c r="AP447"/>
      <c r="AQ447"/>
      <c r="AR447"/>
      <c r="AS447"/>
      <c r="AT447"/>
      <c r="AU447"/>
      <c r="AV447"/>
      <c r="AW447"/>
      <c r="AX447"/>
      <c r="AY447"/>
      <c r="AZ447"/>
      <c r="BA447"/>
      <c r="BB447"/>
    </row>
    <row r="448" spans="1:54" s="8" customFormat="1">
      <c r="A448"/>
      <c r="B448"/>
      <c r="C448"/>
      <c r="D448"/>
      <c r="E448"/>
      <c r="F448"/>
      <c r="G448"/>
      <c r="H448"/>
      <c r="I448"/>
      <c r="J448"/>
      <c r="K448"/>
      <c r="L448"/>
      <c r="M448"/>
      <c r="N448"/>
      <c r="Q448"/>
      <c r="R448"/>
      <c r="S448"/>
      <c r="T448" s="47"/>
      <c r="U448"/>
      <c r="V448"/>
      <c r="W448"/>
      <c r="X448"/>
      <c r="Y448"/>
      <c r="Z448" s="12"/>
      <c r="AA448" s="12"/>
      <c r="AB448" s="12"/>
      <c r="AC448" s="12"/>
      <c r="AD448"/>
      <c r="AE448"/>
      <c r="AF448"/>
      <c r="AG448"/>
      <c r="AH448"/>
      <c r="AI448"/>
      <c r="AJ448"/>
      <c r="AK448"/>
      <c r="AL448"/>
      <c r="AM448"/>
      <c r="AN448"/>
      <c r="AO448"/>
      <c r="AP448"/>
      <c r="AQ448"/>
      <c r="AR448"/>
      <c r="AS448"/>
      <c r="AT448"/>
      <c r="AU448"/>
      <c r="AV448"/>
      <c r="AW448"/>
      <c r="AX448"/>
      <c r="AY448"/>
      <c r="AZ448"/>
      <c r="BA448"/>
      <c r="BB448"/>
    </row>
    <row r="449" spans="1:54" s="8" customFormat="1">
      <c r="A449"/>
      <c r="B449"/>
      <c r="C449"/>
      <c r="D449"/>
      <c r="E449"/>
      <c r="F449"/>
      <c r="G449"/>
      <c r="H449"/>
      <c r="I449"/>
      <c r="J449"/>
      <c r="K449"/>
      <c r="L449"/>
      <c r="M449"/>
      <c r="N449"/>
      <c r="Q449"/>
      <c r="R449"/>
      <c r="S449"/>
      <c r="T449" s="47"/>
      <c r="U449"/>
      <c r="V449"/>
      <c r="W449"/>
      <c r="X449"/>
      <c r="Y449"/>
      <c r="Z449" s="12"/>
      <c r="AA449" s="12"/>
      <c r="AB449" s="12"/>
      <c r="AC449" s="12"/>
      <c r="AD449"/>
      <c r="AE449"/>
      <c r="AF449"/>
      <c r="AG449"/>
      <c r="AH449"/>
      <c r="AI449"/>
      <c r="AJ449"/>
      <c r="AK449"/>
      <c r="AL449"/>
      <c r="AM449"/>
      <c r="AN449"/>
      <c r="AO449"/>
      <c r="AP449"/>
      <c r="AQ449"/>
      <c r="AR449"/>
      <c r="AS449"/>
      <c r="AT449"/>
      <c r="AU449"/>
      <c r="AV449"/>
      <c r="AW449"/>
      <c r="AX449"/>
      <c r="AY449"/>
      <c r="AZ449"/>
      <c r="BA449"/>
      <c r="BB449"/>
    </row>
    <row r="450" spans="1:54" s="8" customFormat="1">
      <c r="A450"/>
      <c r="B450"/>
      <c r="C450"/>
      <c r="D450"/>
      <c r="E450"/>
      <c r="F450"/>
      <c r="G450"/>
      <c r="H450"/>
      <c r="I450"/>
      <c r="J450"/>
      <c r="K450"/>
      <c r="L450"/>
      <c r="M450"/>
      <c r="N450"/>
      <c r="Q450"/>
      <c r="R450"/>
      <c r="S450"/>
      <c r="T450" s="47"/>
      <c r="U450"/>
      <c r="V450"/>
      <c r="W450"/>
      <c r="X450"/>
      <c r="Y450"/>
      <c r="Z450" s="12"/>
      <c r="AA450" s="12"/>
      <c r="AB450" s="12"/>
      <c r="AC450" s="12"/>
      <c r="AD450"/>
      <c r="AE450"/>
      <c r="AF450"/>
      <c r="AG450"/>
      <c r="AH450"/>
      <c r="AI450"/>
      <c r="AJ450"/>
      <c r="AK450"/>
      <c r="AL450"/>
      <c r="AM450"/>
      <c r="AN450"/>
      <c r="AO450"/>
      <c r="AP450"/>
      <c r="AQ450"/>
      <c r="AR450"/>
      <c r="AS450"/>
      <c r="AT450"/>
      <c r="AU450"/>
      <c r="AV450"/>
      <c r="AW450"/>
      <c r="AX450"/>
      <c r="AY450"/>
      <c r="AZ450"/>
      <c r="BA450"/>
      <c r="BB450"/>
    </row>
    <row r="451" spans="1:54" s="8" customFormat="1">
      <c r="A451"/>
      <c r="B451"/>
      <c r="C451"/>
      <c r="D451"/>
      <c r="E451"/>
      <c r="F451"/>
      <c r="G451"/>
      <c r="H451"/>
      <c r="I451"/>
      <c r="J451"/>
      <c r="K451"/>
      <c r="L451"/>
      <c r="M451"/>
      <c r="N451"/>
      <c r="Q451"/>
      <c r="R451"/>
      <c r="S451"/>
      <c r="T451" s="47"/>
      <c r="U451"/>
      <c r="V451"/>
      <c r="W451"/>
      <c r="X451"/>
      <c r="Y451"/>
      <c r="Z451" s="12"/>
      <c r="AA451" s="12"/>
      <c r="AB451" s="12"/>
      <c r="AC451" s="12"/>
      <c r="AD451"/>
      <c r="AE451"/>
      <c r="AF451"/>
      <c r="AG451"/>
      <c r="AH451"/>
      <c r="AI451"/>
      <c r="AJ451"/>
      <c r="AK451"/>
      <c r="AL451"/>
      <c r="AM451"/>
      <c r="AN451"/>
      <c r="AO451"/>
      <c r="AP451"/>
      <c r="AQ451"/>
      <c r="AR451"/>
      <c r="AS451"/>
      <c r="AT451"/>
      <c r="AU451"/>
      <c r="AV451"/>
      <c r="AW451"/>
      <c r="AX451"/>
      <c r="AY451"/>
      <c r="AZ451"/>
      <c r="BA451"/>
      <c r="BB451"/>
    </row>
    <row r="452" spans="1:54" s="8" customFormat="1">
      <c r="A452"/>
      <c r="B452"/>
      <c r="C452"/>
      <c r="D452"/>
      <c r="E452"/>
      <c r="F452"/>
      <c r="G452"/>
      <c r="H452"/>
      <c r="I452"/>
      <c r="J452"/>
      <c r="K452"/>
      <c r="L452"/>
      <c r="M452"/>
      <c r="N452"/>
      <c r="Q452"/>
      <c r="R452"/>
      <c r="S452"/>
      <c r="T452" s="47"/>
      <c r="U452"/>
      <c r="V452"/>
      <c r="W452"/>
      <c r="X452"/>
      <c r="Y452"/>
      <c r="Z452" s="12"/>
      <c r="AA452" s="12"/>
      <c r="AB452" s="12"/>
      <c r="AC452" s="12"/>
      <c r="AD452"/>
      <c r="AE452"/>
      <c r="AF452"/>
      <c r="AG452"/>
      <c r="AH452"/>
      <c r="AI452"/>
      <c r="AJ452"/>
      <c r="AK452"/>
      <c r="AL452"/>
      <c r="AM452"/>
      <c r="AN452"/>
      <c r="AO452"/>
      <c r="AP452"/>
      <c r="AQ452"/>
      <c r="AR452"/>
      <c r="AS452"/>
      <c r="AT452"/>
      <c r="AU452"/>
      <c r="AV452"/>
      <c r="AW452"/>
      <c r="AX452"/>
      <c r="AY452"/>
      <c r="AZ452"/>
      <c r="BA452"/>
      <c r="BB452"/>
    </row>
    <row r="453" spans="1:54" s="8" customFormat="1">
      <c r="A453"/>
      <c r="B453"/>
      <c r="C453"/>
      <c r="D453"/>
      <c r="E453"/>
      <c r="F453"/>
      <c r="G453"/>
      <c r="H453"/>
      <c r="I453"/>
      <c r="J453"/>
      <c r="K453"/>
      <c r="L453"/>
      <c r="M453"/>
      <c r="N453"/>
      <c r="Q453"/>
      <c r="R453"/>
      <c r="S453"/>
      <c r="T453" s="47"/>
      <c r="U453"/>
      <c r="V453"/>
      <c r="W453"/>
      <c r="X453"/>
      <c r="Y453"/>
      <c r="Z453" s="12"/>
      <c r="AA453" s="12"/>
      <c r="AB453" s="12"/>
      <c r="AC453" s="12"/>
      <c r="AD453"/>
      <c r="AE453"/>
      <c r="AF453"/>
      <c r="AG453"/>
      <c r="AH453"/>
      <c r="AI453"/>
      <c r="AJ453"/>
      <c r="AK453"/>
      <c r="AL453"/>
      <c r="AM453"/>
      <c r="AN453"/>
      <c r="AO453"/>
      <c r="AP453"/>
      <c r="AQ453"/>
      <c r="AR453"/>
      <c r="AS453"/>
      <c r="AT453"/>
      <c r="AU453"/>
      <c r="AV453"/>
      <c r="AW453"/>
      <c r="AX453"/>
      <c r="AY453"/>
      <c r="AZ453"/>
      <c r="BA453"/>
      <c r="BB453"/>
    </row>
    <row r="454" spans="1:54" s="8" customFormat="1">
      <c r="A454"/>
      <c r="B454"/>
      <c r="C454"/>
      <c r="D454"/>
      <c r="E454"/>
      <c r="F454"/>
      <c r="G454"/>
      <c r="H454"/>
      <c r="I454"/>
      <c r="J454"/>
      <c r="K454"/>
      <c r="L454"/>
      <c r="M454"/>
      <c r="N454"/>
      <c r="Q454"/>
      <c r="R454"/>
      <c r="S454"/>
      <c r="T454" s="47"/>
      <c r="U454"/>
      <c r="V454"/>
      <c r="W454"/>
      <c r="X454"/>
      <c r="Y454"/>
      <c r="Z454" s="12"/>
      <c r="AA454" s="12"/>
      <c r="AB454" s="12"/>
      <c r="AC454" s="12"/>
      <c r="AD454"/>
      <c r="AE454"/>
      <c r="AF454"/>
      <c r="AG454"/>
      <c r="AH454"/>
      <c r="AI454"/>
      <c r="AJ454"/>
      <c r="AK454"/>
      <c r="AL454"/>
      <c r="AM454"/>
      <c r="AN454"/>
      <c r="AO454"/>
      <c r="AP454"/>
      <c r="AQ454"/>
      <c r="AR454"/>
      <c r="AS454"/>
      <c r="AT454"/>
      <c r="AU454"/>
      <c r="AV454"/>
      <c r="AW454"/>
      <c r="AX454"/>
      <c r="AY454"/>
      <c r="AZ454"/>
      <c r="BA454"/>
      <c r="BB454"/>
    </row>
    <row r="455" spans="1:54" s="8" customFormat="1">
      <c r="A455"/>
      <c r="B455"/>
      <c r="C455"/>
      <c r="D455"/>
      <c r="E455"/>
      <c r="F455"/>
      <c r="G455"/>
      <c r="H455"/>
      <c r="I455"/>
      <c r="J455"/>
      <c r="K455"/>
      <c r="L455"/>
      <c r="M455"/>
      <c r="N455"/>
      <c r="Q455"/>
      <c r="R455"/>
      <c r="S455"/>
      <c r="T455" s="47"/>
      <c r="U455"/>
      <c r="V455"/>
      <c r="W455"/>
      <c r="X455"/>
      <c r="Y455"/>
      <c r="Z455" s="12"/>
      <c r="AA455" s="12"/>
      <c r="AB455" s="12"/>
      <c r="AC455" s="12"/>
      <c r="AD455"/>
      <c r="AE455"/>
      <c r="AF455"/>
      <c r="AG455"/>
      <c r="AH455"/>
      <c r="AI455"/>
      <c r="AJ455"/>
      <c r="AK455"/>
      <c r="AL455"/>
      <c r="AM455"/>
      <c r="AN455"/>
      <c r="AO455"/>
      <c r="AP455"/>
      <c r="AQ455"/>
      <c r="AR455"/>
      <c r="AS455"/>
      <c r="AT455"/>
      <c r="AU455"/>
      <c r="AV455"/>
      <c r="AW455"/>
      <c r="AX455"/>
      <c r="AY455"/>
      <c r="AZ455"/>
      <c r="BA455"/>
      <c r="BB455"/>
    </row>
    <row r="456" spans="1:54" s="8" customFormat="1">
      <c r="A456"/>
      <c r="B456"/>
      <c r="C456"/>
      <c r="D456"/>
      <c r="E456"/>
      <c r="F456"/>
      <c r="G456"/>
      <c r="H456"/>
      <c r="I456"/>
      <c r="J456"/>
      <c r="K456"/>
      <c r="L456"/>
      <c r="M456"/>
      <c r="N456"/>
      <c r="Q456"/>
      <c r="R456"/>
      <c r="S456"/>
      <c r="T456" s="47"/>
      <c r="U456"/>
      <c r="V456"/>
      <c r="W456"/>
      <c r="X456"/>
      <c r="Y456"/>
      <c r="Z456" s="12"/>
      <c r="AA456" s="12"/>
      <c r="AB456" s="12"/>
      <c r="AC456" s="12"/>
      <c r="AD456"/>
      <c r="AE456"/>
      <c r="AF456"/>
      <c r="AG456"/>
      <c r="AH456"/>
      <c r="AI456"/>
      <c r="AJ456"/>
      <c r="AK456"/>
      <c r="AL456"/>
      <c r="AM456"/>
      <c r="AN456"/>
      <c r="AO456"/>
      <c r="AP456"/>
      <c r="AQ456"/>
      <c r="AR456"/>
      <c r="AS456"/>
      <c r="AT456"/>
      <c r="AU456"/>
      <c r="AV456"/>
      <c r="AW456"/>
      <c r="AX456"/>
      <c r="AY456"/>
      <c r="AZ456"/>
      <c r="BA456"/>
      <c r="BB456"/>
    </row>
    <row r="457" spans="1:54" s="8" customFormat="1">
      <c r="A457"/>
      <c r="B457"/>
      <c r="C457"/>
      <c r="D457"/>
      <c r="E457"/>
      <c r="F457"/>
      <c r="G457"/>
      <c r="H457"/>
      <c r="I457"/>
      <c r="J457"/>
      <c r="K457"/>
      <c r="L457"/>
      <c r="M457"/>
      <c r="N457"/>
      <c r="Q457"/>
      <c r="R457"/>
      <c r="S457"/>
      <c r="T457" s="47"/>
      <c r="U457"/>
      <c r="V457"/>
      <c r="W457"/>
      <c r="X457"/>
      <c r="Y457"/>
      <c r="Z457" s="12"/>
      <c r="AA457" s="12"/>
      <c r="AB457" s="12"/>
      <c r="AC457" s="12"/>
      <c r="AD457"/>
      <c r="AE457"/>
      <c r="AF457"/>
      <c r="AG457"/>
      <c r="AH457"/>
      <c r="AI457"/>
      <c r="AJ457"/>
      <c r="AK457"/>
      <c r="AL457"/>
      <c r="AM457"/>
      <c r="AN457"/>
      <c r="AO457"/>
      <c r="AP457"/>
      <c r="AQ457"/>
      <c r="AR457"/>
      <c r="AS457"/>
      <c r="AT457"/>
      <c r="AU457"/>
      <c r="AV457"/>
      <c r="AW457"/>
      <c r="AX457"/>
      <c r="AY457"/>
      <c r="AZ457"/>
      <c r="BA457"/>
      <c r="BB457"/>
    </row>
    <row r="458" spans="1:54" s="8" customFormat="1">
      <c r="A458"/>
      <c r="B458"/>
      <c r="C458"/>
      <c r="D458"/>
      <c r="E458"/>
      <c r="F458"/>
      <c r="G458"/>
      <c r="H458"/>
      <c r="I458"/>
      <c r="J458"/>
      <c r="K458"/>
      <c r="L458"/>
      <c r="M458"/>
      <c r="N458"/>
      <c r="Q458"/>
      <c r="R458"/>
      <c r="S458"/>
      <c r="T458" s="47"/>
      <c r="U458"/>
      <c r="V458"/>
      <c r="W458"/>
      <c r="X458"/>
      <c r="Y458"/>
      <c r="Z458" s="12"/>
      <c r="AA458" s="12"/>
      <c r="AB458" s="12"/>
      <c r="AC458" s="12"/>
      <c r="AD458"/>
      <c r="AE458"/>
      <c r="AF458"/>
      <c r="AG458"/>
      <c r="AH458"/>
      <c r="AI458"/>
      <c r="AJ458"/>
      <c r="AK458"/>
      <c r="AL458"/>
      <c r="AM458"/>
      <c r="AN458"/>
      <c r="AO458"/>
      <c r="AP458"/>
      <c r="AQ458"/>
      <c r="AR458"/>
      <c r="AS458"/>
      <c r="AT458"/>
      <c r="AU458"/>
      <c r="AV458"/>
      <c r="AW458"/>
      <c r="AX458"/>
      <c r="AY458"/>
      <c r="AZ458"/>
      <c r="BA458"/>
      <c r="BB458"/>
    </row>
    <row r="459" spans="1:54" s="8" customFormat="1">
      <c r="A459"/>
      <c r="B459"/>
      <c r="C459"/>
      <c r="D459"/>
      <c r="E459"/>
      <c r="F459"/>
      <c r="G459"/>
      <c r="H459"/>
      <c r="I459"/>
      <c r="J459"/>
      <c r="K459"/>
      <c r="L459"/>
      <c r="M459"/>
      <c r="N459"/>
      <c r="Q459"/>
      <c r="R459"/>
      <c r="S459"/>
      <c r="T459" s="47"/>
      <c r="U459"/>
      <c r="V459"/>
      <c r="W459"/>
      <c r="X459"/>
      <c r="Y459"/>
      <c r="Z459" s="12"/>
      <c r="AA459" s="12"/>
      <c r="AB459" s="12"/>
      <c r="AC459" s="12"/>
      <c r="AD459"/>
      <c r="AE459"/>
      <c r="AF459"/>
      <c r="AG459"/>
      <c r="AH459"/>
      <c r="AI459"/>
      <c r="AJ459"/>
      <c r="AK459"/>
      <c r="AL459"/>
      <c r="AM459"/>
      <c r="AN459"/>
      <c r="AO459"/>
      <c r="AP459"/>
      <c r="AQ459"/>
      <c r="AR459"/>
      <c r="AS459"/>
      <c r="AT459"/>
      <c r="AU459"/>
      <c r="AV459"/>
      <c r="AW459"/>
      <c r="AX459"/>
      <c r="AY459"/>
      <c r="AZ459"/>
      <c r="BA459"/>
      <c r="BB459"/>
    </row>
    <row r="460" spans="1:54" s="8" customFormat="1">
      <c r="A460"/>
      <c r="B460"/>
      <c r="C460"/>
      <c r="D460"/>
      <c r="E460"/>
      <c r="F460"/>
      <c r="G460"/>
      <c r="H460"/>
      <c r="I460"/>
      <c r="J460"/>
      <c r="K460"/>
      <c r="L460"/>
      <c r="M460"/>
      <c r="N460"/>
      <c r="Q460"/>
      <c r="R460"/>
      <c r="S460"/>
      <c r="T460" s="47"/>
      <c r="U460"/>
      <c r="V460"/>
      <c r="W460"/>
      <c r="X460"/>
      <c r="Y460"/>
      <c r="Z460" s="12"/>
      <c r="AA460" s="12"/>
      <c r="AB460" s="12"/>
      <c r="AC460" s="12"/>
      <c r="AD460"/>
      <c r="AE460"/>
      <c r="AF460"/>
      <c r="AG460"/>
      <c r="AH460"/>
      <c r="AI460"/>
      <c r="AJ460"/>
      <c r="AK460"/>
      <c r="AL460"/>
      <c r="AM460"/>
      <c r="AN460"/>
      <c r="AO460"/>
      <c r="AP460"/>
      <c r="AQ460"/>
      <c r="AR460"/>
      <c r="AS460"/>
      <c r="AT460"/>
      <c r="AU460"/>
      <c r="AV460"/>
      <c r="AW460"/>
      <c r="AX460"/>
      <c r="AY460"/>
      <c r="AZ460"/>
      <c r="BA460"/>
      <c r="BB460"/>
    </row>
    <row r="461" spans="1:54" s="8" customFormat="1">
      <c r="A461"/>
      <c r="B461"/>
      <c r="C461"/>
      <c r="D461"/>
      <c r="E461"/>
      <c r="F461"/>
      <c r="G461"/>
      <c r="H461"/>
      <c r="I461"/>
      <c r="J461"/>
      <c r="K461"/>
      <c r="L461"/>
      <c r="M461"/>
      <c r="N461"/>
      <c r="Q461"/>
      <c r="R461"/>
      <c r="S461"/>
      <c r="T461" s="47"/>
      <c r="U461"/>
      <c r="V461"/>
      <c r="W461"/>
      <c r="X461"/>
      <c r="Y461"/>
      <c r="Z461" s="12"/>
      <c r="AA461" s="12"/>
      <c r="AB461" s="12"/>
      <c r="AC461" s="12"/>
      <c r="AD461"/>
      <c r="AE461"/>
      <c r="AF461"/>
      <c r="AG461"/>
      <c r="AH461"/>
      <c r="AI461"/>
      <c r="AJ461"/>
      <c r="AK461"/>
      <c r="AL461"/>
      <c r="AM461"/>
      <c r="AN461"/>
      <c r="AO461"/>
      <c r="AP461"/>
      <c r="AQ461"/>
      <c r="AR461"/>
      <c r="AS461"/>
      <c r="AT461"/>
      <c r="AU461"/>
      <c r="AV461"/>
      <c r="AW461"/>
      <c r="AX461"/>
      <c r="AY461"/>
      <c r="AZ461"/>
      <c r="BA461"/>
      <c r="BB461"/>
    </row>
    <row r="462" spans="1:54" s="8" customFormat="1">
      <c r="A462"/>
      <c r="B462"/>
      <c r="C462"/>
      <c r="D462"/>
      <c r="E462"/>
      <c r="F462"/>
      <c r="G462"/>
      <c r="H462"/>
      <c r="I462"/>
      <c r="J462"/>
      <c r="K462"/>
      <c r="L462"/>
      <c r="M462"/>
      <c r="N462"/>
      <c r="Q462"/>
      <c r="R462"/>
      <c r="S462"/>
      <c r="T462" s="47"/>
      <c r="U462"/>
      <c r="V462"/>
      <c r="W462"/>
      <c r="X462"/>
      <c r="Y462"/>
      <c r="Z462" s="12"/>
      <c r="AA462" s="12"/>
      <c r="AB462" s="12"/>
      <c r="AC462" s="12"/>
      <c r="AD462"/>
      <c r="AE462"/>
      <c r="AF462"/>
      <c r="AG462"/>
      <c r="AH462"/>
      <c r="AI462"/>
      <c r="AJ462"/>
      <c r="AK462"/>
      <c r="AL462"/>
      <c r="AM462"/>
      <c r="AN462"/>
      <c r="AO462"/>
      <c r="AP462"/>
      <c r="AQ462"/>
      <c r="AR462"/>
      <c r="AS462"/>
      <c r="AT462"/>
      <c r="AU462"/>
      <c r="AV462"/>
      <c r="AW462"/>
      <c r="AX462"/>
      <c r="AY462"/>
      <c r="AZ462"/>
      <c r="BA462"/>
      <c r="BB462"/>
    </row>
    <row r="463" spans="1:54" s="8" customFormat="1">
      <c r="A463"/>
      <c r="B463"/>
      <c r="C463"/>
      <c r="D463"/>
      <c r="E463"/>
      <c r="F463"/>
      <c r="G463"/>
      <c r="H463"/>
      <c r="I463"/>
      <c r="J463"/>
      <c r="K463"/>
      <c r="L463"/>
      <c r="M463"/>
      <c r="N463"/>
      <c r="Q463"/>
      <c r="R463"/>
      <c r="S463"/>
      <c r="T463" s="47"/>
      <c r="U463"/>
      <c r="V463"/>
      <c r="W463"/>
      <c r="X463"/>
      <c r="Y463"/>
      <c r="Z463" s="12"/>
      <c r="AA463" s="12"/>
      <c r="AB463" s="12"/>
      <c r="AC463" s="12"/>
      <c r="AD463"/>
      <c r="AE463"/>
      <c r="AF463"/>
      <c r="AG463"/>
      <c r="AH463"/>
      <c r="AI463"/>
      <c r="AJ463"/>
      <c r="AK463"/>
      <c r="AL463"/>
      <c r="AM463"/>
      <c r="AN463"/>
      <c r="AO463"/>
      <c r="AP463"/>
      <c r="AQ463"/>
      <c r="AR463"/>
      <c r="AS463"/>
      <c r="AT463"/>
      <c r="AU463"/>
      <c r="AV463"/>
      <c r="AW463"/>
      <c r="AX463"/>
      <c r="AY463"/>
      <c r="AZ463"/>
      <c r="BA463"/>
      <c r="BB463"/>
    </row>
    <row r="464" spans="1:54" s="8" customFormat="1">
      <c r="A464"/>
      <c r="B464"/>
      <c r="C464"/>
      <c r="D464"/>
      <c r="E464"/>
      <c r="F464"/>
      <c r="G464"/>
      <c r="H464"/>
      <c r="I464"/>
      <c r="J464"/>
      <c r="K464"/>
      <c r="L464"/>
      <c r="M464"/>
      <c r="N464"/>
      <c r="Q464"/>
      <c r="R464"/>
      <c r="S464"/>
      <c r="T464" s="47"/>
      <c r="U464"/>
      <c r="V464"/>
      <c r="W464"/>
      <c r="X464"/>
      <c r="Y464"/>
      <c r="Z464" s="12"/>
      <c r="AA464" s="12"/>
      <c r="AB464" s="12"/>
      <c r="AC464" s="12"/>
      <c r="AD464"/>
      <c r="AE464"/>
      <c r="AF464"/>
      <c r="AG464"/>
      <c r="AH464"/>
      <c r="AI464"/>
      <c r="AJ464"/>
      <c r="AK464"/>
      <c r="AL464"/>
      <c r="AM464"/>
      <c r="AN464"/>
      <c r="AO464"/>
      <c r="AP464"/>
      <c r="AQ464"/>
      <c r="AR464"/>
      <c r="AS464"/>
      <c r="AT464"/>
      <c r="AU464"/>
      <c r="AV464"/>
      <c r="AW464"/>
      <c r="AX464"/>
      <c r="AY464"/>
      <c r="AZ464"/>
      <c r="BA464"/>
      <c r="BB464"/>
    </row>
    <row r="465" spans="1:54" s="8" customFormat="1">
      <c r="A465"/>
      <c r="B465"/>
      <c r="C465"/>
      <c r="D465"/>
      <c r="E465"/>
      <c r="F465"/>
      <c r="G465"/>
      <c r="H465"/>
      <c r="I465"/>
      <c r="J465"/>
      <c r="K465"/>
      <c r="L465"/>
      <c r="M465"/>
      <c r="N465"/>
      <c r="Q465"/>
      <c r="R465"/>
      <c r="S465"/>
      <c r="T465" s="47"/>
      <c r="U465"/>
      <c r="V465"/>
      <c r="W465"/>
      <c r="X465"/>
      <c r="Y465"/>
      <c r="Z465" s="12"/>
      <c r="AA465" s="12"/>
      <c r="AB465" s="12"/>
      <c r="AC465" s="12"/>
      <c r="AD465"/>
      <c r="AE465"/>
      <c r="AF465"/>
      <c r="AG465"/>
      <c r="AH465"/>
      <c r="AI465"/>
      <c r="AJ465"/>
      <c r="AK465"/>
      <c r="AL465"/>
      <c r="AM465"/>
      <c r="AN465"/>
      <c r="AO465"/>
      <c r="AP465"/>
      <c r="AQ465"/>
      <c r="AR465"/>
      <c r="AS465"/>
      <c r="AT465"/>
      <c r="AU465"/>
      <c r="AV465"/>
      <c r="AW465"/>
      <c r="AX465"/>
      <c r="AY465"/>
      <c r="AZ465"/>
      <c r="BA465"/>
      <c r="BB465"/>
    </row>
    <row r="466" spans="1:54" s="8" customFormat="1">
      <c r="A466"/>
      <c r="B466"/>
      <c r="C466"/>
      <c r="D466"/>
      <c r="E466"/>
      <c r="F466"/>
      <c r="G466"/>
      <c r="H466"/>
      <c r="I466"/>
      <c r="J466"/>
      <c r="K466"/>
      <c r="L466"/>
      <c r="M466"/>
      <c r="N466"/>
      <c r="Q466"/>
      <c r="R466"/>
      <c r="S466"/>
      <c r="T466" s="47"/>
      <c r="U466"/>
      <c r="V466"/>
      <c r="W466"/>
      <c r="X466"/>
      <c r="Y466"/>
      <c r="Z466" s="12"/>
      <c r="AA466" s="12"/>
      <c r="AB466" s="12"/>
      <c r="AC466" s="12"/>
      <c r="AD466"/>
      <c r="AE466"/>
      <c r="AF466"/>
      <c r="AG466"/>
      <c r="AH466"/>
      <c r="AI466"/>
      <c r="AJ466"/>
      <c r="AK466"/>
      <c r="AL466"/>
      <c r="AM466"/>
      <c r="AN466"/>
      <c r="AO466"/>
      <c r="AP466"/>
      <c r="AQ466"/>
      <c r="AR466"/>
      <c r="AS466"/>
      <c r="AT466"/>
      <c r="AU466"/>
      <c r="AV466"/>
      <c r="AW466"/>
      <c r="AX466"/>
      <c r="AY466"/>
      <c r="AZ466"/>
      <c r="BA466"/>
      <c r="BB466"/>
    </row>
    <row r="467" spans="1:54" s="8" customFormat="1">
      <c r="A467"/>
      <c r="B467"/>
      <c r="C467"/>
      <c r="D467"/>
      <c r="E467"/>
      <c r="F467"/>
      <c r="G467"/>
      <c r="H467"/>
      <c r="I467"/>
      <c r="J467"/>
      <c r="K467"/>
      <c r="L467"/>
      <c r="M467"/>
      <c r="N467"/>
      <c r="Q467"/>
      <c r="R467"/>
      <c r="S467"/>
      <c r="T467" s="47"/>
      <c r="U467"/>
      <c r="V467"/>
      <c r="W467"/>
      <c r="X467"/>
      <c r="Y467"/>
      <c r="Z467" s="12"/>
      <c r="AA467" s="12"/>
      <c r="AB467" s="12"/>
      <c r="AC467" s="12"/>
      <c r="AD467"/>
      <c r="AE467"/>
      <c r="AF467"/>
      <c r="AG467"/>
      <c r="AH467"/>
      <c r="AI467"/>
      <c r="AJ467"/>
      <c r="AK467"/>
      <c r="AL467"/>
      <c r="AM467"/>
      <c r="AN467"/>
      <c r="AO467"/>
      <c r="AP467"/>
      <c r="AQ467"/>
      <c r="AR467"/>
      <c r="AS467"/>
      <c r="AT467"/>
      <c r="AU467"/>
      <c r="AV467"/>
      <c r="AW467"/>
      <c r="AX467"/>
      <c r="AY467"/>
      <c r="AZ467"/>
      <c r="BA467"/>
      <c r="BB467"/>
    </row>
    <row r="468" spans="1:54" s="8" customFormat="1">
      <c r="A468"/>
      <c r="B468"/>
      <c r="C468"/>
      <c r="D468"/>
      <c r="E468"/>
      <c r="F468"/>
      <c r="G468"/>
      <c r="H468"/>
      <c r="I468"/>
      <c r="J468"/>
      <c r="K468"/>
      <c r="L468"/>
      <c r="M468"/>
      <c r="N468"/>
      <c r="Q468"/>
      <c r="R468"/>
      <c r="S468"/>
      <c r="T468" s="47"/>
      <c r="U468"/>
      <c r="V468"/>
      <c r="W468"/>
      <c r="X468"/>
      <c r="Y468"/>
      <c r="Z468" s="12"/>
      <c r="AA468" s="12"/>
      <c r="AB468" s="12"/>
      <c r="AC468" s="12"/>
      <c r="AD468"/>
      <c r="AE468"/>
      <c r="AF468"/>
      <c r="AG468"/>
      <c r="AH468"/>
      <c r="AI468"/>
      <c r="AJ468"/>
      <c r="AK468"/>
      <c r="AL468"/>
      <c r="AM468"/>
      <c r="AN468"/>
      <c r="AO468"/>
      <c r="AP468"/>
      <c r="AQ468"/>
      <c r="AR468"/>
      <c r="AS468"/>
      <c r="AT468"/>
      <c r="AU468"/>
      <c r="AV468"/>
      <c r="AW468"/>
      <c r="AX468"/>
      <c r="AY468"/>
      <c r="AZ468"/>
      <c r="BA468"/>
      <c r="BB468"/>
    </row>
    <row r="469" spans="1:54" s="8" customFormat="1">
      <c r="A469"/>
      <c r="B469"/>
      <c r="C469"/>
      <c r="D469"/>
      <c r="E469"/>
      <c r="F469"/>
      <c r="G469"/>
      <c r="H469"/>
      <c r="I469"/>
      <c r="J469"/>
      <c r="K469"/>
      <c r="L469"/>
      <c r="M469"/>
      <c r="N469"/>
      <c r="Q469"/>
      <c r="R469"/>
      <c r="S469"/>
      <c r="T469" s="47"/>
      <c r="U469"/>
      <c r="V469"/>
      <c r="W469"/>
      <c r="X469"/>
      <c r="Y469"/>
      <c r="Z469" s="12"/>
      <c r="AA469" s="12"/>
      <c r="AB469" s="12"/>
      <c r="AC469" s="12"/>
      <c r="AD469"/>
      <c r="AE469"/>
      <c r="AF469"/>
      <c r="AG469"/>
      <c r="AH469"/>
      <c r="AI469"/>
      <c r="AJ469"/>
      <c r="AK469"/>
      <c r="AL469"/>
      <c r="AM469"/>
      <c r="AN469"/>
      <c r="AO469"/>
      <c r="AP469"/>
      <c r="AQ469"/>
      <c r="AR469"/>
      <c r="AS469"/>
      <c r="AT469"/>
      <c r="AU469"/>
      <c r="AV469"/>
      <c r="AW469"/>
      <c r="AX469"/>
      <c r="AY469"/>
      <c r="AZ469"/>
      <c r="BA469"/>
      <c r="BB469"/>
    </row>
    <row r="470" spans="1:54" s="8" customFormat="1">
      <c r="A470"/>
      <c r="B470"/>
      <c r="C470"/>
      <c r="D470"/>
      <c r="E470"/>
      <c r="F470"/>
      <c r="G470"/>
      <c r="H470"/>
      <c r="I470"/>
      <c r="J470"/>
      <c r="K470"/>
      <c r="L470"/>
      <c r="M470"/>
      <c r="N470"/>
      <c r="Q470"/>
      <c r="R470"/>
      <c r="S470"/>
      <c r="T470" s="47"/>
      <c r="U470"/>
      <c r="V470"/>
      <c r="W470"/>
      <c r="X470"/>
      <c r="Y470"/>
      <c r="Z470" s="12"/>
      <c r="AA470" s="12"/>
      <c r="AB470" s="12"/>
      <c r="AC470" s="12"/>
      <c r="AD470"/>
      <c r="AE470"/>
      <c r="AF470"/>
      <c r="AG470"/>
      <c r="AH470"/>
      <c r="AI470"/>
      <c r="AJ470"/>
      <c r="AK470"/>
      <c r="AL470"/>
      <c r="AM470"/>
      <c r="AN470"/>
      <c r="AO470"/>
      <c r="AP470"/>
      <c r="AQ470"/>
      <c r="AR470"/>
      <c r="AS470"/>
      <c r="AT470"/>
      <c r="AU470"/>
      <c r="AV470"/>
      <c r="AW470"/>
      <c r="AX470"/>
      <c r="AY470"/>
      <c r="AZ470"/>
      <c r="BA470"/>
      <c r="BB470"/>
    </row>
    <row r="471" spans="1:54" s="8" customFormat="1">
      <c r="A471"/>
      <c r="B471"/>
      <c r="C471"/>
      <c r="D471"/>
      <c r="E471"/>
      <c r="F471"/>
      <c r="G471"/>
      <c r="H471"/>
      <c r="I471"/>
      <c r="J471"/>
      <c r="K471"/>
      <c r="L471"/>
      <c r="M471"/>
      <c r="N471"/>
      <c r="Q471"/>
      <c r="R471"/>
      <c r="S471"/>
      <c r="T471" s="47"/>
      <c r="U471"/>
      <c r="V471"/>
      <c r="W471"/>
      <c r="X471"/>
      <c r="Y471"/>
      <c r="Z471" s="12"/>
      <c r="AA471" s="12"/>
      <c r="AB471" s="12"/>
      <c r="AC471" s="12"/>
      <c r="AD471"/>
      <c r="AE471"/>
      <c r="AF471"/>
      <c r="AG471"/>
      <c r="AH471"/>
      <c r="AI471"/>
      <c r="AJ471"/>
      <c r="AK471"/>
      <c r="AL471"/>
      <c r="AM471"/>
      <c r="AN471"/>
      <c r="AO471"/>
      <c r="AP471"/>
      <c r="AQ471"/>
      <c r="AR471"/>
      <c r="AS471"/>
      <c r="AT471"/>
      <c r="AU471"/>
      <c r="AV471"/>
      <c r="AW471"/>
      <c r="AX471"/>
      <c r="AY471"/>
      <c r="AZ471"/>
      <c r="BA471"/>
      <c r="BB471"/>
    </row>
    <row r="472" spans="1:54" s="8" customFormat="1">
      <c r="A472"/>
      <c r="B472"/>
      <c r="C472"/>
      <c r="D472"/>
      <c r="E472"/>
      <c r="F472"/>
      <c r="G472"/>
      <c r="H472"/>
      <c r="I472"/>
      <c r="J472"/>
      <c r="K472"/>
      <c r="L472"/>
      <c r="M472"/>
      <c r="N472"/>
      <c r="Q472"/>
      <c r="R472"/>
      <c r="S472"/>
      <c r="T472" s="47"/>
      <c r="U472"/>
      <c r="V472"/>
      <c r="W472"/>
      <c r="X472"/>
      <c r="Y472"/>
      <c r="Z472" s="12"/>
      <c r="AA472" s="12"/>
      <c r="AB472" s="12"/>
      <c r="AC472" s="12"/>
      <c r="AD472"/>
      <c r="AE472"/>
      <c r="AF472"/>
      <c r="AG472"/>
      <c r="AH472"/>
      <c r="AI472"/>
      <c r="AJ472"/>
      <c r="AK472"/>
      <c r="AL472"/>
      <c r="AM472"/>
      <c r="AN472"/>
      <c r="AO472"/>
      <c r="AP472"/>
      <c r="AQ472"/>
      <c r="AR472"/>
      <c r="AS472"/>
      <c r="AT472"/>
      <c r="AU472"/>
      <c r="AV472"/>
      <c r="AW472"/>
      <c r="AX472"/>
      <c r="AY472"/>
      <c r="AZ472"/>
      <c r="BA472"/>
      <c r="BB472"/>
    </row>
    <row r="473" spans="1:54" s="8" customFormat="1">
      <c r="A473"/>
      <c r="B473"/>
      <c r="C473"/>
      <c r="D473"/>
      <c r="E473"/>
      <c r="F473"/>
      <c r="G473"/>
      <c r="H473"/>
      <c r="I473"/>
      <c r="J473"/>
      <c r="K473"/>
      <c r="L473"/>
      <c r="M473"/>
      <c r="N473"/>
      <c r="Q473"/>
      <c r="R473"/>
      <c r="S473"/>
      <c r="T473" s="47"/>
      <c r="U473"/>
      <c r="V473"/>
      <c r="W473"/>
      <c r="X473"/>
      <c r="Y473"/>
      <c r="Z473" s="12"/>
      <c r="AA473" s="12"/>
      <c r="AB473" s="12"/>
      <c r="AC473" s="12"/>
      <c r="AD473"/>
      <c r="AE473"/>
      <c r="AF473"/>
      <c r="AG473"/>
      <c r="AH473"/>
      <c r="AI473"/>
      <c r="AJ473"/>
      <c r="AK473"/>
      <c r="AL473"/>
      <c r="AM473"/>
      <c r="AN473"/>
      <c r="AO473"/>
      <c r="AP473"/>
      <c r="AQ473"/>
      <c r="AR473"/>
      <c r="AS473"/>
      <c r="AT473"/>
      <c r="AU473"/>
      <c r="AV473"/>
      <c r="AW473"/>
      <c r="AX473"/>
      <c r="AY473"/>
      <c r="AZ473"/>
      <c r="BA473"/>
      <c r="BB473"/>
    </row>
    <row r="474" spans="1:54" s="8" customFormat="1">
      <c r="A474"/>
      <c r="B474"/>
      <c r="C474"/>
      <c r="D474"/>
      <c r="E474"/>
      <c r="F474"/>
      <c r="G474"/>
      <c r="H474"/>
      <c r="I474"/>
      <c r="J474"/>
      <c r="K474"/>
      <c r="L474"/>
      <c r="M474"/>
      <c r="N474"/>
      <c r="Q474"/>
      <c r="R474"/>
      <c r="S474"/>
      <c r="T474" s="47"/>
      <c r="U474"/>
      <c r="V474"/>
      <c r="W474"/>
      <c r="X474"/>
      <c r="Y474"/>
      <c r="Z474" s="12"/>
      <c r="AA474" s="12"/>
      <c r="AB474" s="12"/>
      <c r="AC474" s="12"/>
      <c r="AD474"/>
      <c r="AE474"/>
      <c r="AF474"/>
      <c r="AG474"/>
      <c r="AH474"/>
      <c r="AI474"/>
      <c r="AJ474"/>
      <c r="AK474"/>
      <c r="AL474"/>
      <c r="AM474"/>
      <c r="AN474"/>
      <c r="AO474"/>
      <c r="AP474"/>
      <c r="AQ474"/>
      <c r="AR474"/>
      <c r="AS474"/>
      <c r="AT474"/>
      <c r="AU474"/>
      <c r="AV474"/>
      <c r="AW474"/>
      <c r="AX474"/>
      <c r="AY474"/>
      <c r="AZ474"/>
      <c r="BA474"/>
      <c r="BB474"/>
    </row>
    <row r="475" spans="1:54" s="8" customFormat="1">
      <c r="A475"/>
      <c r="B475"/>
      <c r="C475"/>
      <c r="D475"/>
      <c r="E475"/>
      <c r="F475"/>
      <c r="G475"/>
      <c r="H475"/>
      <c r="I475"/>
      <c r="J475"/>
      <c r="K475"/>
      <c r="L475"/>
      <c r="M475"/>
      <c r="N475"/>
      <c r="Q475"/>
      <c r="R475"/>
      <c r="S475"/>
      <c r="T475" s="47"/>
      <c r="U475"/>
      <c r="V475"/>
      <c r="W475"/>
      <c r="X475"/>
      <c r="Y475"/>
      <c r="Z475" s="12"/>
      <c r="AA475" s="12"/>
      <c r="AB475" s="12"/>
      <c r="AC475" s="12"/>
      <c r="AD475"/>
      <c r="AE475"/>
      <c r="AF475"/>
      <c r="AG475"/>
      <c r="AH475"/>
      <c r="AI475"/>
      <c r="AJ475"/>
      <c r="AK475"/>
      <c r="AL475"/>
      <c r="AM475"/>
      <c r="AN475"/>
      <c r="AO475"/>
      <c r="AP475"/>
      <c r="AQ475"/>
      <c r="AR475"/>
      <c r="AS475"/>
      <c r="AT475"/>
      <c r="AU475"/>
      <c r="AV475"/>
      <c r="AW475"/>
      <c r="AX475"/>
      <c r="AY475"/>
      <c r="AZ475"/>
      <c r="BA475"/>
      <c r="BB475"/>
    </row>
    <row r="476" spans="1:54" s="8" customFormat="1">
      <c r="A476"/>
      <c r="B476"/>
      <c r="C476"/>
      <c r="D476"/>
      <c r="E476"/>
      <c r="F476"/>
      <c r="G476"/>
      <c r="H476"/>
      <c r="I476"/>
      <c r="J476"/>
      <c r="K476"/>
      <c r="L476"/>
      <c r="M476"/>
      <c r="N476"/>
      <c r="Q476"/>
      <c r="R476"/>
      <c r="S476"/>
      <c r="T476" s="47"/>
      <c r="U476"/>
      <c r="V476"/>
      <c r="W476"/>
      <c r="X476"/>
      <c r="Y476"/>
      <c r="Z476" s="12"/>
      <c r="AA476" s="12"/>
      <c r="AB476" s="12"/>
      <c r="AC476" s="12"/>
      <c r="AD476"/>
      <c r="AE476"/>
      <c r="AF476"/>
      <c r="AG476"/>
      <c r="AH476"/>
      <c r="AI476"/>
      <c r="AJ476"/>
      <c r="AK476"/>
      <c r="AL476"/>
      <c r="AM476"/>
      <c r="AN476"/>
      <c r="AO476"/>
      <c r="AP476"/>
      <c r="AQ476"/>
      <c r="AR476"/>
      <c r="AS476"/>
      <c r="AT476"/>
      <c r="AU476"/>
      <c r="AV476"/>
      <c r="AW476"/>
      <c r="AX476"/>
      <c r="AY476"/>
      <c r="AZ476"/>
      <c r="BA476"/>
      <c r="BB476"/>
    </row>
    <row r="477" spans="1:54" s="8" customFormat="1">
      <c r="A477"/>
      <c r="B477"/>
      <c r="C477"/>
      <c r="D477"/>
      <c r="E477"/>
      <c r="F477"/>
      <c r="G477"/>
      <c r="H477"/>
      <c r="I477"/>
      <c r="J477"/>
      <c r="K477"/>
      <c r="L477"/>
      <c r="M477"/>
      <c r="N477"/>
      <c r="Q477"/>
      <c r="R477"/>
      <c r="S477"/>
      <c r="T477" s="47"/>
      <c r="U477"/>
      <c r="V477"/>
      <c r="W477"/>
      <c r="X477"/>
      <c r="Y477"/>
      <c r="Z477" s="12"/>
      <c r="AA477" s="12"/>
      <c r="AB477" s="12"/>
      <c r="AC477" s="12"/>
      <c r="AD477"/>
      <c r="AE477"/>
      <c r="AF477"/>
      <c r="AG477"/>
      <c r="AH477"/>
      <c r="AI477"/>
      <c r="AJ477"/>
      <c r="AK477"/>
      <c r="AL477"/>
      <c r="AM477"/>
      <c r="AN477"/>
      <c r="AO477"/>
      <c r="AP477"/>
      <c r="AQ477"/>
      <c r="AR477"/>
      <c r="AS477"/>
      <c r="AT477"/>
      <c r="AU477"/>
      <c r="AV477"/>
      <c r="AW477"/>
      <c r="AX477"/>
      <c r="AY477"/>
      <c r="AZ477"/>
      <c r="BA477"/>
      <c r="BB477"/>
    </row>
    <row r="478" spans="1:54" s="8" customFormat="1">
      <c r="A478"/>
      <c r="B478"/>
      <c r="C478"/>
      <c r="D478"/>
      <c r="E478"/>
      <c r="F478"/>
      <c r="G478"/>
      <c r="H478"/>
      <c r="I478"/>
      <c r="J478"/>
      <c r="K478"/>
      <c r="L478"/>
      <c r="M478"/>
      <c r="N478"/>
      <c r="Q478"/>
      <c r="R478"/>
      <c r="S478"/>
      <c r="T478" s="47"/>
      <c r="U478"/>
      <c r="V478"/>
      <c r="W478"/>
      <c r="X478"/>
      <c r="Y478"/>
      <c r="Z478" s="12"/>
      <c r="AA478" s="12"/>
      <c r="AB478" s="12"/>
      <c r="AC478" s="12"/>
      <c r="AD478"/>
      <c r="AE478"/>
      <c r="AF478"/>
      <c r="AG478"/>
      <c r="AH478"/>
      <c r="AI478"/>
      <c r="AJ478"/>
      <c r="AK478"/>
      <c r="AL478"/>
      <c r="AM478"/>
      <c r="AN478"/>
      <c r="AO478"/>
      <c r="AP478"/>
      <c r="AQ478"/>
      <c r="AR478"/>
      <c r="AS478"/>
      <c r="AT478"/>
      <c r="AU478"/>
      <c r="AV478"/>
      <c r="AW478"/>
      <c r="AX478"/>
      <c r="AY478"/>
      <c r="AZ478"/>
      <c r="BA478"/>
      <c r="BB478"/>
    </row>
    <row r="479" spans="1:54" s="8" customFormat="1">
      <c r="A479"/>
      <c r="B479"/>
      <c r="C479"/>
      <c r="D479"/>
      <c r="E479"/>
      <c r="F479"/>
      <c r="G479"/>
      <c r="H479"/>
      <c r="I479"/>
      <c r="J479"/>
      <c r="K479"/>
      <c r="L479"/>
      <c r="M479"/>
      <c r="N479"/>
      <c r="Q479"/>
      <c r="R479"/>
      <c r="S479"/>
      <c r="T479" s="47"/>
      <c r="U479"/>
      <c r="V479"/>
      <c r="W479"/>
      <c r="X479"/>
      <c r="Y479"/>
      <c r="Z479" s="12"/>
      <c r="AA479" s="12"/>
      <c r="AB479" s="12"/>
      <c r="AC479" s="12"/>
      <c r="AD479"/>
      <c r="AE479"/>
      <c r="AF479"/>
      <c r="AG479"/>
      <c r="AH479"/>
      <c r="AI479"/>
      <c r="AJ479"/>
      <c r="AK479"/>
      <c r="AL479"/>
      <c r="AM479"/>
      <c r="AN479"/>
      <c r="AO479"/>
      <c r="AP479"/>
      <c r="AQ479"/>
      <c r="AR479"/>
      <c r="AS479"/>
      <c r="AT479"/>
      <c r="AU479"/>
      <c r="AV479"/>
      <c r="AW479"/>
      <c r="AX479"/>
      <c r="AY479"/>
      <c r="AZ479"/>
      <c r="BA479"/>
      <c r="BB479"/>
    </row>
    <row r="480" spans="1:54" s="8" customFormat="1">
      <c r="A480"/>
      <c r="B480"/>
      <c r="C480"/>
      <c r="D480"/>
      <c r="E480"/>
      <c r="F480"/>
      <c r="G480"/>
      <c r="H480"/>
      <c r="I480"/>
      <c r="J480"/>
      <c r="K480"/>
      <c r="L480"/>
      <c r="M480"/>
      <c r="N480"/>
      <c r="Q480"/>
      <c r="R480"/>
      <c r="S480"/>
      <c r="T480" s="47"/>
      <c r="U480"/>
      <c r="V480"/>
      <c r="W480"/>
      <c r="X480"/>
      <c r="Y480"/>
      <c r="Z480" s="12"/>
      <c r="AA480" s="12"/>
      <c r="AB480" s="12"/>
      <c r="AC480" s="12"/>
      <c r="AD480"/>
      <c r="AE480"/>
      <c r="AF480"/>
      <c r="AG480"/>
      <c r="AH480"/>
      <c r="AI480"/>
      <c r="AJ480"/>
      <c r="AK480"/>
      <c r="AL480"/>
      <c r="AM480"/>
      <c r="AN480"/>
      <c r="AO480"/>
      <c r="AP480"/>
      <c r="AQ480"/>
      <c r="AR480"/>
      <c r="AS480"/>
      <c r="AT480"/>
      <c r="AU480"/>
      <c r="AV480"/>
      <c r="AW480"/>
      <c r="AX480"/>
      <c r="AY480"/>
      <c r="AZ480"/>
      <c r="BA480"/>
      <c r="BB480"/>
    </row>
    <row r="481" spans="1:54" s="8" customFormat="1">
      <c r="A481"/>
      <c r="B481"/>
      <c r="C481"/>
      <c r="D481"/>
      <c r="E481"/>
      <c r="F481"/>
      <c r="G481"/>
      <c r="H481"/>
      <c r="I481"/>
      <c r="J481"/>
      <c r="K481"/>
      <c r="L481"/>
      <c r="M481"/>
      <c r="N481"/>
      <c r="Q481"/>
      <c r="R481"/>
      <c r="S481"/>
      <c r="T481" s="47"/>
      <c r="U481"/>
      <c r="V481"/>
      <c r="W481"/>
      <c r="X481"/>
      <c r="Y481"/>
      <c r="Z481" s="12"/>
      <c r="AA481" s="12"/>
      <c r="AB481" s="12"/>
      <c r="AC481" s="12"/>
      <c r="AD481"/>
      <c r="AE481"/>
      <c r="AF481"/>
      <c r="AG481"/>
      <c r="AH481"/>
      <c r="AI481"/>
      <c r="AJ481"/>
      <c r="AK481"/>
      <c r="AL481"/>
      <c r="AM481"/>
      <c r="AN481"/>
      <c r="AO481"/>
      <c r="AP481"/>
      <c r="AQ481"/>
      <c r="AR481"/>
      <c r="AS481"/>
      <c r="AT481"/>
      <c r="AU481"/>
      <c r="AV481"/>
      <c r="AW481"/>
      <c r="AX481"/>
      <c r="AY481"/>
      <c r="AZ481"/>
      <c r="BA481"/>
      <c r="BB481"/>
    </row>
    <row r="482" spans="1:54" s="8" customFormat="1">
      <c r="A482"/>
      <c r="B482"/>
      <c r="C482"/>
      <c r="D482"/>
      <c r="E482"/>
      <c r="F482"/>
      <c r="G482"/>
      <c r="H482"/>
      <c r="I482"/>
      <c r="J482"/>
      <c r="K482"/>
      <c r="L482"/>
      <c r="M482"/>
      <c r="N482"/>
      <c r="Q482"/>
      <c r="R482"/>
      <c r="S482"/>
      <c r="T482" s="47"/>
      <c r="U482"/>
      <c r="V482"/>
      <c r="W482"/>
      <c r="X482"/>
      <c r="Y482"/>
      <c r="Z482" s="12"/>
      <c r="AA482" s="12"/>
      <c r="AB482" s="12"/>
      <c r="AC482" s="12"/>
      <c r="AD482"/>
      <c r="AE482"/>
      <c r="AF482"/>
      <c r="AG482"/>
      <c r="AH482"/>
      <c r="AI482"/>
      <c r="AJ482"/>
      <c r="AK482"/>
      <c r="AL482"/>
      <c r="AM482"/>
      <c r="AN482"/>
      <c r="AO482"/>
      <c r="AP482"/>
      <c r="AQ482"/>
      <c r="AR482"/>
      <c r="AS482"/>
      <c r="AT482"/>
      <c r="AU482"/>
      <c r="AV482"/>
      <c r="AW482"/>
      <c r="AX482"/>
      <c r="AY482"/>
      <c r="AZ482"/>
      <c r="BA482"/>
      <c r="BB482"/>
    </row>
    <row r="483" spans="1:54" s="8" customFormat="1">
      <c r="A483"/>
      <c r="B483"/>
      <c r="C483"/>
      <c r="D483"/>
      <c r="E483"/>
      <c r="F483"/>
      <c r="G483"/>
      <c r="H483"/>
      <c r="I483"/>
      <c r="J483"/>
      <c r="K483"/>
      <c r="L483"/>
      <c r="M483"/>
      <c r="N483"/>
      <c r="Q483"/>
      <c r="R483"/>
      <c r="S483"/>
      <c r="T483" s="47"/>
      <c r="U483"/>
      <c r="V483"/>
      <c r="W483"/>
      <c r="X483"/>
      <c r="Y483"/>
      <c r="Z483" s="12"/>
      <c r="AA483" s="12"/>
      <c r="AB483" s="12"/>
      <c r="AC483" s="12"/>
      <c r="AD483"/>
      <c r="AE483"/>
      <c r="AF483"/>
      <c r="AG483"/>
      <c r="AH483"/>
      <c r="AI483"/>
      <c r="AJ483"/>
      <c r="AK483"/>
      <c r="AL483"/>
      <c r="AM483"/>
      <c r="AN483"/>
      <c r="AO483"/>
      <c r="AP483"/>
      <c r="AQ483"/>
      <c r="AR483"/>
      <c r="AS483"/>
      <c r="AT483"/>
      <c r="AU483"/>
      <c r="AV483"/>
      <c r="AW483"/>
      <c r="AX483"/>
      <c r="AY483"/>
      <c r="AZ483"/>
      <c r="BA483"/>
      <c r="BB483"/>
    </row>
    <row r="484" spans="1:54" s="8" customFormat="1">
      <c r="A484"/>
      <c r="B484"/>
      <c r="C484"/>
      <c r="D484"/>
      <c r="E484"/>
      <c r="F484"/>
      <c r="G484"/>
      <c r="H484"/>
      <c r="I484"/>
      <c r="J484"/>
      <c r="K484"/>
      <c r="L484"/>
      <c r="M484"/>
      <c r="N484"/>
      <c r="Q484"/>
      <c r="R484"/>
      <c r="S484"/>
      <c r="T484" s="47"/>
      <c r="U484"/>
      <c r="V484"/>
      <c r="W484"/>
      <c r="X484"/>
      <c r="Y484"/>
      <c r="Z484" s="12"/>
      <c r="AA484" s="12"/>
      <c r="AB484" s="12"/>
      <c r="AC484" s="12"/>
      <c r="AD484"/>
      <c r="AE484"/>
      <c r="AF484"/>
      <c r="AG484"/>
      <c r="AH484"/>
      <c r="AI484"/>
      <c r="AJ484"/>
      <c r="AK484"/>
      <c r="AL484"/>
      <c r="AM484"/>
      <c r="AN484"/>
      <c r="AO484"/>
      <c r="AP484"/>
      <c r="AQ484"/>
      <c r="AR484"/>
      <c r="AS484"/>
      <c r="AT484"/>
      <c r="AU484"/>
      <c r="AV484"/>
      <c r="AW484"/>
      <c r="AX484"/>
      <c r="AY484"/>
      <c r="AZ484"/>
      <c r="BA484"/>
      <c r="BB484"/>
    </row>
    <row r="485" spans="1:54" s="8" customFormat="1">
      <c r="A485"/>
      <c r="B485"/>
      <c r="C485"/>
      <c r="D485"/>
      <c r="E485"/>
      <c r="F485"/>
      <c r="G485"/>
      <c r="H485"/>
      <c r="I485"/>
      <c r="J485"/>
      <c r="K485"/>
      <c r="L485"/>
      <c r="M485"/>
      <c r="N485"/>
      <c r="Q485"/>
      <c r="R485"/>
      <c r="S485"/>
      <c r="T485" s="47"/>
      <c r="U485"/>
      <c r="V485"/>
      <c r="W485"/>
      <c r="X485"/>
      <c r="Y485"/>
      <c r="Z485" s="12"/>
      <c r="AA485" s="12"/>
      <c r="AB485" s="12"/>
      <c r="AC485" s="12"/>
      <c r="AD485"/>
      <c r="AE485"/>
      <c r="AF485"/>
      <c r="AG485"/>
      <c r="AH485"/>
      <c r="AI485"/>
      <c r="AJ485"/>
      <c r="AK485"/>
      <c r="AL485"/>
      <c r="AM485"/>
      <c r="AN485"/>
      <c r="AO485"/>
      <c r="AP485"/>
      <c r="AQ485"/>
      <c r="AR485"/>
      <c r="AS485"/>
      <c r="AT485"/>
      <c r="AU485"/>
      <c r="AV485"/>
      <c r="AW485"/>
      <c r="AX485"/>
      <c r="AY485"/>
      <c r="AZ485"/>
      <c r="BA485"/>
      <c r="BB485"/>
    </row>
    <row r="486" spans="1:54" s="8" customFormat="1">
      <c r="A486"/>
      <c r="B486"/>
      <c r="C486"/>
      <c r="D486"/>
      <c r="E486"/>
      <c r="F486"/>
      <c r="G486"/>
      <c r="H486"/>
      <c r="I486"/>
      <c r="J486"/>
      <c r="K486"/>
      <c r="L486"/>
      <c r="M486"/>
      <c r="N486"/>
      <c r="Q486"/>
      <c r="R486"/>
      <c r="S486"/>
      <c r="T486" s="47"/>
      <c r="U486"/>
      <c r="V486"/>
      <c r="W486"/>
      <c r="X486"/>
      <c r="Y486"/>
      <c r="Z486" s="12"/>
      <c r="AA486" s="12"/>
      <c r="AB486" s="12"/>
      <c r="AC486" s="12"/>
      <c r="AD486"/>
      <c r="AE486"/>
      <c r="AF486"/>
      <c r="AG486"/>
      <c r="AH486"/>
      <c r="AI486"/>
      <c r="AJ486"/>
      <c r="AK486"/>
      <c r="AL486"/>
      <c r="AM486"/>
      <c r="AN486"/>
      <c r="AO486"/>
      <c r="AP486"/>
      <c r="AQ486"/>
      <c r="AR486"/>
      <c r="AS486"/>
      <c r="AT486"/>
      <c r="AU486"/>
      <c r="AV486"/>
      <c r="AW486"/>
      <c r="AX486"/>
      <c r="AY486"/>
      <c r="AZ486"/>
      <c r="BA486"/>
      <c r="BB486"/>
    </row>
    <row r="487" spans="1:54" s="8" customFormat="1">
      <c r="A487"/>
      <c r="B487"/>
      <c r="C487"/>
      <c r="D487"/>
      <c r="E487"/>
      <c r="F487"/>
      <c r="G487"/>
      <c r="H487"/>
      <c r="I487"/>
      <c r="J487"/>
      <c r="K487"/>
      <c r="L487"/>
      <c r="M487"/>
      <c r="N487"/>
      <c r="Q487"/>
      <c r="R487"/>
      <c r="S487"/>
      <c r="T487" s="47"/>
      <c r="U487"/>
      <c r="V487"/>
      <c r="W487"/>
      <c r="X487"/>
      <c r="Y487"/>
      <c r="Z487" s="12"/>
      <c r="AA487" s="12"/>
      <c r="AB487" s="12"/>
      <c r="AC487" s="12"/>
      <c r="AD487"/>
      <c r="AE487"/>
      <c r="AF487"/>
      <c r="AG487"/>
      <c r="AH487"/>
      <c r="AI487"/>
      <c r="AJ487"/>
      <c r="AK487"/>
      <c r="AL487"/>
      <c r="AM487"/>
      <c r="AN487"/>
      <c r="AO487"/>
      <c r="AP487"/>
      <c r="AQ487"/>
      <c r="AR487"/>
      <c r="AS487"/>
      <c r="AT487"/>
      <c r="AU487"/>
      <c r="AV487"/>
      <c r="AW487"/>
      <c r="AX487"/>
      <c r="AY487"/>
      <c r="AZ487"/>
      <c r="BA487"/>
      <c r="BB487"/>
    </row>
    <row r="488" spans="1:54" s="8" customFormat="1">
      <c r="A488"/>
      <c r="B488"/>
      <c r="C488"/>
      <c r="D488"/>
      <c r="E488"/>
      <c r="F488"/>
      <c r="G488"/>
      <c r="H488"/>
      <c r="I488"/>
      <c r="J488"/>
      <c r="K488"/>
      <c r="L488"/>
      <c r="M488"/>
      <c r="N488"/>
      <c r="Q488"/>
      <c r="R488"/>
      <c r="S488"/>
      <c r="T488" s="47"/>
      <c r="U488"/>
      <c r="V488"/>
      <c r="W488"/>
      <c r="X488"/>
      <c r="Y488"/>
      <c r="Z488" s="12"/>
      <c r="AA488" s="12"/>
      <c r="AB488" s="12"/>
      <c r="AC488" s="12"/>
      <c r="AD488"/>
      <c r="AE488"/>
      <c r="AF488"/>
      <c r="AG488"/>
      <c r="AH488"/>
      <c r="AI488"/>
      <c r="AJ488"/>
      <c r="AK488"/>
      <c r="AL488"/>
      <c r="AM488"/>
      <c r="AN488"/>
      <c r="AO488"/>
      <c r="AP488"/>
      <c r="AQ488"/>
      <c r="AR488"/>
      <c r="AS488"/>
      <c r="AT488"/>
      <c r="AU488"/>
      <c r="AV488"/>
      <c r="AW488"/>
      <c r="AX488"/>
      <c r="AY488"/>
      <c r="AZ488"/>
      <c r="BA488"/>
      <c r="BB488"/>
    </row>
    <row r="489" spans="1:54" s="8" customFormat="1">
      <c r="A489"/>
      <c r="B489"/>
      <c r="C489"/>
      <c r="D489"/>
      <c r="E489"/>
      <c r="F489"/>
      <c r="G489"/>
      <c r="H489"/>
      <c r="I489"/>
      <c r="J489"/>
      <c r="K489"/>
      <c r="L489"/>
      <c r="M489"/>
      <c r="N489"/>
      <c r="Q489"/>
      <c r="R489"/>
      <c r="S489"/>
      <c r="T489" s="47"/>
      <c r="U489"/>
      <c r="V489"/>
      <c r="W489"/>
      <c r="X489"/>
      <c r="Y489"/>
      <c r="Z489" s="12"/>
      <c r="AA489" s="12"/>
      <c r="AB489" s="12"/>
      <c r="AC489" s="12"/>
      <c r="AD489"/>
      <c r="AE489"/>
      <c r="AF489"/>
      <c r="AG489"/>
      <c r="AH489"/>
      <c r="AI489"/>
      <c r="AJ489"/>
      <c r="AK489"/>
      <c r="AL489"/>
      <c r="AM489"/>
      <c r="AN489"/>
      <c r="AO489"/>
      <c r="AP489"/>
      <c r="AQ489"/>
      <c r="AR489"/>
      <c r="AS489"/>
      <c r="AT489"/>
      <c r="AU489"/>
      <c r="AV489"/>
      <c r="AW489"/>
      <c r="AX489"/>
      <c r="AY489"/>
      <c r="AZ489"/>
      <c r="BA489"/>
      <c r="BB489"/>
    </row>
    <row r="490" spans="1:54" s="8" customFormat="1">
      <c r="A490"/>
      <c r="B490"/>
      <c r="C490"/>
      <c r="D490"/>
      <c r="E490"/>
      <c r="F490"/>
      <c r="G490"/>
      <c r="H490"/>
      <c r="I490"/>
      <c r="J490"/>
      <c r="K490"/>
      <c r="L490"/>
      <c r="M490"/>
      <c r="N490"/>
      <c r="Q490"/>
      <c r="R490"/>
      <c r="S490"/>
      <c r="T490" s="47"/>
      <c r="U490"/>
      <c r="V490"/>
      <c r="W490"/>
      <c r="X490"/>
      <c r="Y490"/>
      <c r="Z490" s="12"/>
      <c r="AA490" s="12"/>
      <c r="AB490" s="12"/>
      <c r="AC490" s="12"/>
      <c r="AD490"/>
      <c r="AE490"/>
      <c r="AF490"/>
      <c r="AG490"/>
      <c r="AH490"/>
      <c r="AI490"/>
      <c r="AJ490"/>
      <c r="AK490"/>
      <c r="AL490"/>
      <c r="AM490"/>
      <c r="AN490"/>
      <c r="AO490"/>
      <c r="AP490"/>
      <c r="AQ490"/>
      <c r="AR490"/>
      <c r="AS490"/>
      <c r="AT490"/>
      <c r="AU490"/>
      <c r="AV490"/>
      <c r="AW490"/>
      <c r="AX490"/>
      <c r="AY490"/>
      <c r="AZ490"/>
      <c r="BA490"/>
      <c r="BB490"/>
    </row>
    <row r="491" spans="1:54" s="8" customFormat="1">
      <c r="A491"/>
      <c r="B491"/>
      <c r="C491"/>
      <c r="D491"/>
      <c r="E491"/>
      <c r="F491"/>
      <c r="G491"/>
      <c r="H491"/>
      <c r="I491"/>
      <c r="J491"/>
      <c r="K491"/>
      <c r="L491"/>
      <c r="M491"/>
      <c r="N491"/>
      <c r="Q491"/>
      <c r="R491"/>
      <c r="S491"/>
      <c r="T491" s="47"/>
      <c r="U491"/>
      <c r="V491"/>
      <c r="W491"/>
      <c r="X491"/>
      <c r="Y491"/>
      <c r="Z491" s="12"/>
      <c r="AA491" s="12"/>
      <c r="AB491" s="12"/>
      <c r="AC491" s="12"/>
      <c r="AD491"/>
      <c r="AE491"/>
      <c r="AF491"/>
      <c r="AG491"/>
      <c r="AH491"/>
      <c r="AI491"/>
      <c r="AJ491"/>
      <c r="AK491"/>
      <c r="AL491"/>
      <c r="AM491"/>
      <c r="AN491"/>
      <c r="AO491"/>
      <c r="AP491"/>
      <c r="AQ491"/>
      <c r="AR491"/>
      <c r="AS491"/>
      <c r="AT491"/>
      <c r="AU491"/>
      <c r="AV491"/>
      <c r="AW491"/>
      <c r="AX491"/>
      <c r="AY491"/>
      <c r="AZ491"/>
      <c r="BA491"/>
      <c r="BB491"/>
    </row>
    <row r="492" spans="1:54" s="8" customFormat="1">
      <c r="A492"/>
      <c r="B492"/>
      <c r="C492"/>
      <c r="D492"/>
      <c r="E492"/>
      <c r="F492"/>
      <c r="G492"/>
      <c r="H492"/>
      <c r="I492"/>
      <c r="J492"/>
      <c r="K492"/>
      <c r="L492"/>
      <c r="M492"/>
      <c r="N492"/>
      <c r="Q492"/>
      <c r="R492"/>
      <c r="S492"/>
      <c r="T492" s="47"/>
      <c r="U492"/>
      <c r="V492"/>
      <c r="W492"/>
      <c r="X492"/>
      <c r="Y492"/>
      <c r="Z492" s="12"/>
      <c r="AA492" s="12"/>
      <c r="AB492" s="12"/>
      <c r="AC492" s="12"/>
      <c r="AD492"/>
      <c r="AE492"/>
      <c r="AF492"/>
      <c r="AG492"/>
      <c r="AH492"/>
      <c r="AI492"/>
      <c r="AJ492"/>
      <c r="AK492"/>
      <c r="AL492"/>
      <c r="AM492"/>
      <c r="AN492"/>
      <c r="AO492"/>
      <c r="AP492"/>
      <c r="AQ492"/>
      <c r="AR492"/>
      <c r="AS492"/>
      <c r="AT492"/>
      <c r="AU492"/>
      <c r="AV492"/>
      <c r="AW492"/>
      <c r="AX492"/>
      <c r="AY492"/>
      <c r="AZ492"/>
      <c r="BA492"/>
      <c r="BB492"/>
    </row>
    <row r="493" spans="1:54" s="8" customFormat="1">
      <c r="A493"/>
      <c r="B493"/>
      <c r="C493"/>
      <c r="D493"/>
      <c r="E493"/>
      <c r="F493"/>
      <c r="G493"/>
      <c r="H493"/>
      <c r="I493"/>
      <c r="J493"/>
      <c r="K493"/>
      <c r="L493"/>
      <c r="M493"/>
      <c r="N493"/>
      <c r="Q493"/>
      <c r="R493"/>
      <c r="S493"/>
      <c r="T493" s="47"/>
      <c r="U493"/>
      <c r="V493"/>
      <c r="W493"/>
      <c r="X493"/>
      <c r="Y493"/>
      <c r="Z493" s="12"/>
      <c r="AA493" s="12"/>
      <c r="AB493" s="12"/>
      <c r="AC493" s="12"/>
      <c r="AD493"/>
      <c r="AE493"/>
      <c r="AF493"/>
      <c r="AG493"/>
      <c r="AH493"/>
      <c r="AI493"/>
      <c r="AJ493"/>
      <c r="AK493"/>
      <c r="AL493"/>
      <c r="AM493"/>
      <c r="AN493"/>
      <c r="AO493"/>
      <c r="AP493"/>
      <c r="AQ493"/>
      <c r="AR493"/>
      <c r="AS493"/>
      <c r="AT493"/>
      <c r="AU493"/>
      <c r="AV493"/>
      <c r="AW493"/>
      <c r="AX493"/>
      <c r="AY493"/>
      <c r="AZ493"/>
      <c r="BA493"/>
      <c r="BB493"/>
    </row>
    <row r="494" spans="1:54" s="8" customFormat="1">
      <c r="A494"/>
      <c r="B494"/>
      <c r="C494"/>
      <c r="D494"/>
      <c r="E494"/>
      <c r="F494"/>
      <c r="G494"/>
      <c r="H494"/>
      <c r="I494"/>
      <c r="J494"/>
      <c r="K494"/>
      <c r="L494"/>
      <c r="M494"/>
      <c r="N494"/>
      <c r="Q494"/>
      <c r="R494"/>
      <c r="S494"/>
      <c r="T494" s="47"/>
      <c r="U494"/>
      <c r="V494"/>
      <c r="W494"/>
      <c r="X494"/>
      <c r="Y494"/>
      <c r="Z494" s="12"/>
      <c r="AA494" s="12"/>
      <c r="AB494" s="12"/>
      <c r="AC494" s="12"/>
      <c r="AD494"/>
      <c r="AE494"/>
      <c r="AF494"/>
      <c r="AG494"/>
      <c r="AH494"/>
      <c r="AI494"/>
      <c r="AJ494"/>
      <c r="AK494"/>
      <c r="AL494"/>
      <c r="AM494"/>
      <c r="AN494"/>
      <c r="AO494"/>
      <c r="AP494"/>
      <c r="AQ494"/>
      <c r="AR494"/>
      <c r="AS494"/>
      <c r="AT494"/>
      <c r="AU494"/>
      <c r="AV494"/>
      <c r="AW494"/>
      <c r="AX494"/>
      <c r="AY494"/>
      <c r="AZ494"/>
      <c r="BA494"/>
      <c r="BB494"/>
    </row>
    <row r="495" spans="1:54" s="8" customFormat="1">
      <c r="A495"/>
      <c r="B495"/>
      <c r="C495"/>
      <c r="D495"/>
      <c r="E495"/>
      <c r="F495"/>
      <c r="G495"/>
      <c r="H495"/>
      <c r="I495"/>
      <c r="J495"/>
      <c r="K495"/>
      <c r="L495"/>
      <c r="M495"/>
      <c r="N495"/>
      <c r="Q495"/>
      <c r="R495"/>
      <c r="S495"/>
      <c r="T495" s="47"/>
      <c r="U495"/>
      <c r="V495"/>
      <c r="W495"/>
      <c r="X495"/>
      <c r="Y495"/>
      <c r="Z495" s="12"/>
      <c r="AA495" s="12"/>
      <c r="AB495" s="12"/>
      <c r="AC495" s="12"/>
      <c r="AD495"/>
      <c r="AE495"/>
      <c r="AF495"/>
      <c r="AG495"/>
      <c r="AH495"/>
      <c r="AI495"/>
      <c r="AJ495"/>
      <c r="AK495"/>
      <c r="AL495"/>
      <c r="AM495"/>
      <c r="AN495"/>
      <c r="AO495"/>
      <c r="AP495"/>
      <c r="AQ495"/>
      <c r="AR495"/>
      <c r="AS495"/>
      <c r="AT495"/>
      <c r="AU495"/>
      <c r="AV495"/>
      <c r="AW495"/>
      <c r="AX495"/>
      <c r="AY495"/>
      <c r="AZ495"/>
      <c r="BA495"/>
      <c r="BB495"/>
    </row>
    <row r="496" spans="1:54" s="8" customFormat="1">
      <c r="A496"/>
      <c r="B496"/>
      <c r="C496"/>
      <c r="D496"/>
      <c r="E496"/>
      <c r="F496"/>
      <c r="G496"/>
      <c r="H496"/>
      <c r="I496"/>
      <c r="J496"/>
      <c r="K496"/>
      <c r="L496"/>
      <c r="M496"/>
      <c r="N496"/>
      <c r="Q496"/>
      <c r="R496"/>
      <c r="S496"/>
      <c r="T496" s="47"/>
      <c r="U496"/>
      <c r="V496"/>
      <c r="W496"/>
      <c r="X496"/>
      <c r="Y496"/>
      <c r="Z496" s="12"/>
      <c r="AA496" s="12"/>
      <c r="AB496" s="12"/>
      <c r="AC496" s="12"/>
      <c r="AD496"/>
      <c r="AE496"/>
      <c r="AF496"/>
      <c r="AG496"/>
      <c r="AH496"/>
      <c r="AI496"/>
      <c r="AJ496"/>
      <c r="AK496"/>
      <c r="AL496"/>
      <c r="AM496"/>
      <c r="AN496"/>
      <c r="AO496"/>
      <c r="AP496"/>
      <c r="AQ496"/>
      <c r="AR496"/>
      <c r="AS496"/>
      <c r="AT496"/>
      <c r="AU496"/>
      <c r="AV496"/>
      <c r="AW496"/>
      <c r="AX496"/>
      <c r="AY496"/>
      <c r="AZ496"/>
      <c r="BA496"/>
      <c r="BB496"/>
    </row>
    <row r="497" spans="1:54" s="8" customFormat="1">
      <c r="A497"/>
      <c r="B497"/>
      <c r="C497"/>
      <c r="D497"/>
      <c r="E497"/>
      <c r="F497"/>
      <c r="G497"/>
      <c r="H497"/>
      <c r="I497"/>
      <c r="J497"/>
      <c r="K497"/>
      <c r="L497"/>
      <c r="M497"/>
      <c r="N497"/>
      <c r="Q497"/>
      <c r="R497"/>
      <c r="S497"/>
      <c r="T497" s="47"/>
      <c r="U497"/>
      <c r="V497"/>
      <c r="W497"/>
      <c r="X497"/>
      <c r="Y497"/>
      <c r="Z497" s="12"/>
      <c r="AA497" s="12"/>
      <c r="AB497" s="12"/>
      <c r="AC497" s="12"/>
      <c r="AD497"/>
      <c r="AE497"/>
      <c r="AF497"/>
      <c r="AG497"/>
      <c r="AH497"/>
      <c r="AI497"/>
      <c r="AJ497"/>
      <c r="AK497"/>
      <c r="AL497"/>
      <c r="AM497"/>
      <c r="AN497"/>
      <c r="AO497"/>
      <c r="AP497"/>
      <c r="AQ497"/>
      <c r="AR497"/>
      <c r="AS497"/>
      <c r="AT497"/>
      <c r="AU497"/>
      <c r="AV497"/>
      <c r="AW497"/>
      <c r="AX497"/>
      <c r="AY497"/>
      <c r="AZ497"/>
      <c r="BA497"/>
      <c r="BB497"/>
    </row>
    <row r="498" spans="1:54" s="8" customFormat="1">
      <c r="A498"/>
      <c r="B498"/>
      <c r="C498"/>
      <c r="D498"/>
      <c r="E498"/>
      <c r="F498"/>
      <c r="G498"/>
      <c r="H498"/>
      <c r="I498"/>
      <c r="J498"/>
      <c r="K498"/>
      <c r="L498"/>
      <c r="M498"/>
      <c r="N498"/>
      <c r="Q498"/>
      <c r="R498"/>
      <c r="S498"/>
      <c r="T498" s="47"/>
      <c r="U498"/>
      <c r="V498"/>
      <c r="W498"/>
      <c r="X498"/>
      <c r="Y498"/>
      <c r="Z498" s="12"/>
      <c r="AA498" s="12"/>
      <c r="AB498" s="12"/>
      <c r="AC498" s="12"/>
      <c r="AD498"/>
      <c r="AE498"/>
      <c r="AF498"/>
      <c r="AG498"/>
      <c r="AH498"/>
      <c r="AI498"/>
      <c r="AJ498"/>
      <c r="AK498"/>
      <c r="AL498"/>
      <c r="AM498"/>
      <c r="AN498"/>
      <c r="AO498"/>
      <c r="AP498"/>
      <c r="AQ498"/>
      <c r="AR498"/>
      <c r="AS498"/>
      <c r="AT498"/>
      <c r="AU498"/>
      <c r="AV498"/>
      <c r="AW498"/>
      <c r="AX498"/>
      <c r="AY498"/>
      <c r="AZ498"/>
      <c r="BA498"/>
      <c r="BB498"/>
    </row>
    <row r="499" spans="1:54" s="8" customFormat="1">
      <c r="A499"/>
      <c r="B499"/>
      <c r="C499"/>
      <c r="D499"/>
      <c r="E499"/>
      <c r="F499"/>
      <c r="G499"/>
      <c r="H499"/>
      <c r="I499"/>
      <c r="J499"/>
      <c r="K499"/>
      <c r="L499"/>
      <c r="M499"/>
      <c r="N499"/>
      <c r="Q499"/>
      <c r="R499"/>
      <c r="S499"/>
      <c r="T499" s="47"/>
      <c r="U499"/>
      <c r="V499"/>
      <c r="W499"/>
      <c r="X499"/>
      <c r="Y499"/>
      <c r="Z499" s="12"/>
      <c r="AA499" s="12"/>
      <c r="AB499" s="12"/>
      <c r="AC499" s="12"/>
      <c r="AD499"/>
      <c r="AE499"/>
      <c r="AF499"/>
      <c r="AG499"/>
      <c r="AH499"/>
      <c r="AI499"/>
      <c r="AJ499"/>
      <c r="AK499"/>
      <c r="AL499"/>
      <c r="AM499"/>
      <c r="AN499"/>
      <c r="AO499"/>
      <c r="AP499"/>
      <c r="AQ499"/>
      <c r="AR499"/>
      <c r="AS499"/>
      <c r="AT499"/>
      <c r="AU499"/>
      <c r="AV499"/>
      <c r="AW499"/>
      <c r="AX499"/>
      <c r="AY499"/>
      <c r="AZ499"/>
      <c r="BA499"/>
      <c r="BB499"/>
    </row>
    <row r="500" spans="1:54" s="8" customFormat="1">
      <c r="A500"/>
      <c r="B500"/>
      <c r="C500"/>
      <c r="D500"/>
      <c r="E500"/>
      <c r="F500"/>
      <c r="G500"/>
      <c r="H500"/>
      <c r="I500"/>
      <c r="J500"/>
      <c r="K500"/>
      <c r="L500"/>
      <c r="M500"/>
      <c r="N500"/>
      <c r="Q500"/>
      <c r="R500"/>
      <c r="S500"/>
      <c r="T500" s="47"/>
      <c r="U500"/>
      <c r="V500"/>
      <c r="W500"/>
      <c r="X500"/>
      <c r="Y500"/>
      <c r="Z500" s="12"/>
      <c r="AA500" s="12"/>
      <c r="AB500" s="12"/>
      <c r="AC500" s="12"/>
      <c r="AD500"/>
      <c r="AE500"/>
      <c r="AF500"/>
      <c r="AG500"/>
      <c r="AH500"/>
      <c r="AI500"/>
      <c r="AJ500"/>
      <c r="AK500"/>
      <c r="AL500"/>
      <c r="AM500"/>
      <c r="AN500"/>
      <c r="AO500"/>
      <c r="AP500"/>
      <c r="AQ500"/>
      <c r="AR500"/>
      <c r="AS500"/>
      <c r="AT500"/>
      <c r="AU500"/>
      <c r="AV500"/>
      <c r="AW500"/>
      <c r="AX500"/>
      <c r="AY500"/>
      <c r="AZ500"/>
      <c r="BA500"/>
      <c r="BB500"/>
    </row>
    <row r="501" spans="1:54" s="8" customFormat="1">
      <c r="A501"/>
      <c r="B501"/>
      <c r="C501"/>
      <c r="D501"/>
      <c r="E501"/>
      <c r="F501"/>
      <c r="G501"/>
      <c r="H501"/>
      <c r="I501"/>
      <c r="J501"/>
      <c r="K501"/>
      <c r="L501"/>
      <c r="M501"/>
      <c r="N501"/>
      <c r="Q501"/>
      <c r="R501"/>
      <c r="S501"/>
      <c r="T501" s="47"/>
      <c r="U501"/>
      <c r="V501"/>
      <c r="W501"/>
      <c r="X501"/>
      <c r="Y501"/>
      <c r="Z501" s="12"/>
      <c r="AA501" s="12"/>
      <c r="AB501" s="12"/>
      <c r="AC501" s="12"/>
      <c r="AD501"/>
      <c r="AE501"/>
      <c r="AF501"/>
      <c r="AG501"/>
      <c r="AH501"/>
      <c r="AI501"/>
      <c r="AJ501"/>
      <c r="AK501"/>
      <c r="AL501"/>
      <c r="AM501"/>
      <c r="AN501"/>
      <c r="AO501"/>
      <c r="AP501"/>
      <c r="AQ501"/>
      <c r="AR501"/>
      <c r="AS501"/>
      <c r="AT501"/>
      <c r="AU501"/>
      <c r="AV501"/>
      <c r="AW501"/>
      <c r="AX501"/>
      <c r="AY501"/>
      <c r="AZ501"/>
      <c r="BA501"/>
      <c r="BB501"/>
    </row>
    <row r="502" spans="1:54" s="8" customFormat="1">
      <c r="A502"/>
      <c r="B502"/>
      <c r="C502"/>
      <c r="D502"/>
      <c r="E502"/>
      <c r="F502"/>
      <c r="G502"/>
      <c r="H502"/>
      <c r="I502"/>
      <c r="J502"/>
      <c r="K502"/>
      <c r="L502"/>
      <c r="M502"/>
      <c r="N502"/>
      <c r="Q502"/>
      <c r="R502"/>
      <c r="S502"/>
      <c r="T502" s="47"/>
      <c r="U502"/>
      <c r="V502"/>
      <c r="W502"/>
      <c r="X502"/>
      <c r="Y502"/>
      <c r="Z502" s="12"/>
      <c r="AA502" s="12"/>
      <c r="AB502" s="12"/>
      <c r="AC502" s="12"/>
      <c r="AD502"/>
      <c r="AE502"/>
      <c r="AF502"/>
      <c r="AG502"/>
      <c r="AH502"/>
      <c r="AI502"/>
      <c r="AJ502"/>
      <c r="AK502"/>
      <c r="AL502"/>
      <c r="AM502"/>
      <c r="AN502"/>
      <c r="AO502"/>
      <c r="AP502"/>
      <c r="AQ502"/>
      <c r="AR502"/>
      <c r="AS502"/>
      <c r="AT502"/>
      <c r="AU502"/>
      <c r="AV502"/>
      <c r="AW502"/>
      <c r="AX502"/>
      <c r="AY502"/>
      <c r="AZ502"/>
      <c r="BA502"/>
      <c r="BB502"/>
    </row>
    <row r="503" spans="1:54" s="8" customFormat="1">
      <c r="A503"/>
      <c r="B503"/>
      <c r="C503"/>
      <c r="D503"/>
      <c r="E503"/>
      <c r="F503"/>
      <c r="G503"/>
      <c r="H503"/>
      <c r="I503"/>
      <c r="J503"/>
      <c r="K503"/>
      <c r="L503"/>
      <c r="M503"/>
      <c r="N503"/>
      <c r="Q503"/>
      <c r="R503"/>
      <c r="S503"/>
      <c r="T503" s="47"/>
      <c r="U503"/>
      <c r="V503"/>
      <c r="W503"/>
      <c r="X503"/>
      <c r="Y503"/>
      <c r="Z503" s="12"/>
      <c r="AA503" s="12"/>
      <c r="AB503" s="12"/>
      <c r="AC503" s="12"/>
      <c r="AD503"/>
      <c r="AE503"/>
      <c r="AF503"/>
      <c r="AG503"/>
      <c r="AH503"/>
      <c r="AI503"/>
      <c r="AJ503"/>
      <c r="AK503"/>
      <c r="AL503"/>
      <c r="AM503"/>
      <c r="AN503"/>
      <c r="AO503"/>
      <c r="AP503"/>
      <c r="AQ503"/>
      <c r="AR503"/>
      <c r="AS503"/>
      <c r="AT503"/>
      <c r="AU503"/>
      <c r="AV503"/>
      <c r="AW503"/>
      <c r="AX503"/>
      <c r="AY503"/>
      <c r="AZ503"/>
      <c r="BA503"/>
      <c r="BB503"/>
    </row>
    <row r="504" spans="1:54" s="8" customFormat="1">
      <c r="A504"/>
      <c r="B504"/>
      <c r="C504"/>
      <c r="D504"/>
      <c r="E504"/>
      <c r="F504"/>
      <c r="G504"/>
      <c r="H504"/>
      <c r="I504"/>
      <c r="J504"/>
      <c r="K504"/>
      <c r="L504"/>
      <c r="M504"/>
      <c r="N504"/>
      <c r="Q504"/>
      <c r="R504"/>
      <c r="S504"/>
      <c r="T504" s="47"/>
      <c r="U504"/>
      <c r="V504"/>
      <c r="W504"/>
      <c r="X504"/>
      <c r="Y504"/>
      <c r="Z504" s="12"/>
      <c r="AA504" s="12"/>
      <c r="AB504" s="12"/>
      <c r="AC504" s="12"/>
      <c r="AD504"/>
      <c r="AE504"/>
      <c r="AF504"/>
      <c r="AG504"/>
      <c r="AH504"/>
      <c r="AI504"/>
      <c r="AJ504"/>
      <c r="AK504"/>
      <c r="AL504"/>
      <c r="AM504"/>
      <c r="AN504"/>
      <c r="AO504"/>
      <c r="AP504"/>
      <c r="AQ504"/>
      <c r="AR504"/>
      <c r="AS504"/>
      <c r="AT504"/>
      <c r="AU504"/>
      <c r="AV504"/>
      <c r="AW504"/>
      <c r="AX504"/>
      <c r="AY504"/>
      <c r="AZ504"/>
      <c r="BA504"/>
      <c r="BB504"/>
    </row>
    <row r="505" spans="1:54" s="8" customFormat="1">
      <c r="A505"/>
      <c r="B505"/>
      <c r="C505"/>
      <c r="D505"/>
      <c r="E505"/>
      <c r="F505"/>
      <c r="G505"/>
      <c r="H505"/>
      <c r="I505"/>
      <c r="J505"/>
      <c r="K505"/>
      <c r="L505"/>
      <c r="M505"/>
      <c r="N505"/>
      <c r="Q505"/>
      <c r="R505"/>
      <c r="S505"/>
      <c r="T505" s="47"/>
      <c r="U505"/>
      <c r="V505"/>
      <c r="W505"/>
      <c r="X505"/>
      <c r="Y505"/>
      <c r="Z505" s="12"/>
      <c r="AA505" s="12"/>
      <c r="AB505" s="12"/>
      <c r="AC505" s="12"/>
      <c r="AD505"/>
      <c r="AE505"/>
      <c r="AF505"/>
      <c r="AG505"/>
      <c r="AH505"/>
      <c r="AI505"/>
      <c r="AJ505"/>
      <c r="AK505"/>
      <c r="AL505"/>
      <c r="AM505"/>
      <c r="AN505"/>
      <c r="AO505"/>
      <c r="AP505"/>
      <c r="AQ505"/>
      <c r="AR505"/>
      <c r="AS505"/>
      <c r="AT505"/>
      <c r="AU505"/>
      <c r="AV505"/>
      <c r="AW505"/>
      <c r="AX505"/>
      <c r="AY505"/>
      <c r="AZ505"/>
      <c r="BA505"/>
      <c r="BB505"/>
    </row>
    <row r="506" spans="1:54" s="8" customFormat="1">
      <c r="A506"/>
      <c r="B506"/>
      <c r="C506"/>
      <c r="D506"/>
      <c r="E506"/>
      <c r="F506"/>
      <c r="G506"/>
      <c r="H506"/>
      <c r="I506"/>
      <c r="J506"/>
      <c r="K506"/>
      <c r="L506"/>
      <c r="M506"/>
      <c r="N506"/>
      <c r="Q506"/>
      <c r="R506"/>
      <c r="S506"/>
      <c r="T506" s="47"/>
      <c r="U506"/>
      <c r="V506"/>
      <c r="W506"/>
      <c r="X506"/>
      <c r="Y506"/>
      <c r="Z506" s="12"/>
      <c r="AA506" s="12"/>
      <c r="AB506" s="12"/>
      <c r="AC506" s="12"/>
      <c r="AD506"/>
      <c r="AE506"/>
      <c r="AF506"/>
      <c r="AG506"/>
      <c r="AH506"/>
      <c r="AI506"/>
      <c r="AJ506"/>
      <c r="AK506"/>
      <c r="AL506"/>
      <c r="AM506"/>
      <c r="AN506"/>
      <c r="AO506"/>
      <c r="AP506"/>
      <c r="AQ506"/>
      <c r="AR506"/>
      <c r="AS506"/>
      <c r="AT506"/>
      <c r="AU506"/>
      <c r="AV506"/>
      <c r="AW506"/>
      <c r="AX506"/>
      <c r="AY506"/>
      <c r="AZ506"/>
      <c r="BA506"/>
      <c r="BB506"/>
    </row>
    <row r="507" spans="1:54" s="8" customFormat="1">
      <c r="A507"/>
      <c r="B507"/>
      <c r="C507"/>
      <c r="D507"/>
      <c r="E507"/>
      <c r="F507"/>
      <c r="G507"/>
      <c r="H507"/>
      <c r="I507"/>
      <c r="J507"/>
      <c r="K507"/>
      <c r="L507"/>
      <c r="M507"/>
      <c r="N507"/>
      <c r="Q507"/>
      <c r="R507"/>
      <c r="S507"/>
      <c r="T507" s="47"/>
      <c r="U507"/>
      <c r="V507"/>
      <c r="W507"/>
      <c r="X507"/>
      <c r="Y507"/>
      <c r="Z507" s="12"/>
      <c r="AA507" s="12"/>
      <c r="AB507" s="12"/>
      <c r="AC507" s="12"/>
      <c r="AD507"/>
      <c r="AE507"/>
      <c r="AF507"/>
      <c r="AG507"/>
      <c r="AH507"/>
      <c r="AI507"/>
      <c r="AJ507"/>
      <c r="AK507"/>
      <c r="AL507"/>
      <c r="AM507"/>
      <c r="AN507"/>
      <c r="AO507"/>
      <c r="AP507"/>
      <c r="AQ507"/>
      <c r="AR507"/>
      <c r="AS507"/>
      <c r="AT507"/>
      <c r="AU507"/>
      <c r="AV507"/>
      <c r="AW507"/>
      <c r="AX507"/>
      <c r="AY507"/>
      <c r="AZ507"/>
      <c r="BA507"/>
      <c r="BB507"/>
    </row>
    <row r="508" spans="1:54" s="8" customFormat="1">
      <c r="A508"/>
      <c r="B508"/>
      <c r="C508"/>
      <c r="D508"/>
      <c r="E508"/>
      <c r="F508"/>
      <c r="G508"/>
      <c r="H508"/>
      <c r="I508"/>
      <c r="J508"/>
      <c r="K508"/>
      <c r="L508"/>
      <c r="M508"/>
      <c r="N508"/>
      <c r="Q508"/>
      <c r="R508"/>
      <c r="S508"/>
      <c r="T508" s="47"/>
      <c r="U508"/>
      <c r="V508"/>
      <c r="W508"/>
      <c r="X508"/>
      <c r="Y508"/>
      <c r="Z508" s="12"/>
      <c r="AA508" s="12"/>
      <c r="AB508" s="12"/>
      <c r="AC508" s="12"/>
      <c r="AD508"/>
      <c r="AE508"/>
      <c r="AF508"/>
      <c r="AG508"/>
      <c r="AH508"/>
      <c r="AI508"/>
      <c r="AJ508"/>
      <c r="AK508"/>
      <c r="AL508"/>
      <c r="AM508"/>
      <c r="AN508"/>
      <c r="AO508"/>
      <c r="AP508"/>
      <c r="AQ508"/>
      <c r="AR508"/>
      <c r="AS508"/>
      <c r="AT508"/>
      <c r="AU508"/>
      <c r="AV508"/>
      <c r="AW508"/>
      <c r="AX508"/>
      <c r="AY508"/>
      <c r="AZ508"/>
      <c r="BA508"/>
      <c r="BB508"/>
    </row>
    <row r="509" spans="1:54" s="8" customFormat="1">
      <c r="A509"/>
      <c r="B509"/>
      <c r="C509"/>
      <c r="D509"/>
      <c r="E509"/>
      <c r="F509"/>
      <c r="G509"/>
      <c r="H509"/>
      <c r="I509"/>
      <c r="J509"/>
      <c r="K509"/>
      <c r="L509"/>
      <c r="M509"/>
      <c r="N509"/>
      <c r="Q509"/>
      <c r="R509"/>
      <c r="S509"/>
      <c r="T509" s="47"/>
      <c r="U509"/>
      <c r="V509"/>
      <c r="W509"/>
      <c r="X509"/>
      <c r="Y509"/>
      <c r="Z509" s="12"/>
      <c r="AA509" s="12"/>
      <c r="AB509" s="12"/>
      <c r="AC509" s="12"/>
      <c r="AD509"/>
      <c r="AE509"/>
      <c r="AF509"/>
      <c r="AG509"/>
      <c r="AH509"/>
      <c r="AI509"/>
      <c r="AJ509"/>
      <c r="AK509"/>
      <c r="AL509"/>
      <c r="AM509"/>
      <c r="AN509"/>
      <c r="AO509"/>
      <c r="AP509"/>
      <c r="AQ509"/>
      <c r="AR509"/>
      <c r="AS509"/>
      <c r="AT509"/>
      <c r="AU509"/>
      <c r="AV509"/>
      <c r="AW509"/>
      <c r="AX509"/>
      <c r="AY509"/>
      <c r="AZ509"/>
      <c r="BA509"/>
      <c r="BB509"/>
    </row>
    <row r="510" spans="1:54" s="8" customFormat="1">
      <c r="A510"/>
      <c r="B510"/>
      <c r="C510"/>
      <c r="D510"/>
      <c r="E510"/>
      <c r="F510"/>
      <c r="G510"/>
      <c r="H510"/>
      <c r="I510"/>
      <c r="J510"/>
      <c r="K510"/>
      <c r="L510"/>
      <c r="M510"/>
      <c r="N510"/>
      <c r="Q510"/>
      <c r="R510"/>
      <c r="S510"/>
      <c r="T510" s="47"/>
      <c r="U510"/>
      <c r="V510"/>
      <c r="W510"/>
      <c r="X510"/>
      <c r="Y510"/>
      <c r="Z510" s="12"/>
      <c r="AA510" s="12"/>
      <c r="AB510" s="12"/>
      <c r="AC510" s="12"/>
      <c r="AD510"/>
      <c r="AE510"/>
      <c r="AF510"/>
      <c r="AG510"/>
      <c r="AH510"/>
      <c r="AI510"/>
      <c r="AJ510"/>
      <c r="AK510"/>
      <c r="AL510"/>
      <c r="AM510"/>
      <c r="AN510"/>
      <c r="AO510"/>
      <c r="AP510"/>
      <c r="AQ510"/>
      <c r="AR510"/>
      <c r="AS510"/>
      <c r="AT510"/>
      <c r="AU510"/>
      <c r="AV510"/>
      <c r="AW510"/>
      <c r="AX510"/>
      <c r="AY510"/>
      <c r="AZ510"/>
      <c r="BA510"/>
      <c r="BB510"/>
    </row>
    <row r="511" spans="1:54" s="8" customFormat="1">
      <c r="A511"/>
      <c r="B511"/>
      <c r="C511"/>
      <c r="D511"/>
      <c r="E511"/>
      <c r="F511"/>
      <c r="G511"/>
      <c r="H511"/>
      <c r="I511"/>
      <c r="J511"/>
      <c r="K511"/>
      <c r="L511"/>
      <c r="M511"/>
      <c r="N511"/>
      <c r="Q511"/>
      <c r="R511"/>
      <c r="S511"/>
      <c r="T511" s="47"/>
      <c r="U511"/>
      <c r="V511"/>
      <c r="W511"/>
      <c r="X511"/>
      <c r="Y511"/>
      <c r="Z511" s="12"/>
      <c r="AA511" s="12"/>
      <c r="AB511" s="12"/>
      <c r="AC511" s="12"/>
      <c r="AD511"/>
      <c r="AE511"/>
      <c r="AF511"/>
      <c r="AG511"/>
      <c r="AH511"/>
      <c r="AI511"/>
      <c r="AJ511"/>
      <c r="AK511"/>
      <c r="AL511"/>
      <c r="AM511"/>
      <c r="AN511"/>
      <c r="AO511"/>
      <c r="AP511"/>
      <c r="AQ511"/>
      <c r="AR511"/>
      <c r="AS511"/>
      <c r="AT511"/>
      <c r="AU511"/>
      <c r="AV511"/>
      <c r="AW511"/>
      <c r="AX511"/>
      <c r="AY511"/>
      <c r="AZ511"/>
      <c r="BA511"/>
      <c r="BB511"/>
    </row>
    <row r="512" spans="1:54" s="8" customFormat="1">
      <c r="A512"/>
      <c r="B512"/>
      <c r="C512"/>
      <c r="D512"/>
      <c r="E512"/>
      <c r="F512"/>
      <c r="G512"/>
      <c r="H512"/>
      <c r="I512"/>
      <c r="J512"/>
      <c r="K512"/>
      <c r="L512"/>
      <c r="M512"/>
      <c r="N512"/>
      <c r="Q512"/>
      <c r="R512"/>
      <c r="S512"/>
      <c r="T512" s="47"/>
      <c r="U512"/>
      <c r="V512"/>
      <c r="W512"/>
      <c r="X512"/>
      <c r="Y512"/>
      <c r="Z512" s="12"/>
      <c r="AA512" s="12"/>
      <c r="AB512" s="12"/>
      <c r="AC512" s="12"/>
      <c r="AD512"/>
      <c r="AE512"/>
      <c r="AF512"/>
      <c r="AG512"/>
      <c r="AH512"/>
      <c r="AI512"/>
      <c r="AJ512"/>
      <c r="AK512"/>
      <c r="AL512"/>
      <c r="AM512"/>
      <c r="AN512"/>
      <c r="AO512"/>
      <c r="AP512"/>
      <c r="AQ512"/>
      <c r="AR512"/>
      <c r="AS512"/>
      <c r="AT512"/>
      <c r="AU512"/>
      <c r="AV512"/>
      <c r="AW512"/>
      <c r="AX512"/>
      <c r="AY512"/>
      <c r="AZ512"/>
      <c r="BA512"/>
      <c r="BB512"/>
    </row>
    <row r="513" spans="1:54" s="8" customFormat="1">
      <c r="A513"/>
      <c r="B513"/>
      <c r="C513"/>
      <c r="D513"/>
      <c r="E513"/>
      <c r="F513"/>
      <c r="G513"/>
      <c r="H513"/>
      <c r="I513"/>
      <c r="J513"/>
      <c r="K513"/>
      <c r="L513"/>
      <c r="M513"/>
      <c r="N513"/>
      <c r="Q513"/>
      <c r="R513"/>
      <c r="S513"/>
      <c r="T513" s="47"/>
      <c r="U513"/>
      <c r="V513"/>
      <c r="W513"/>
      <c r="X513"/>
      <c r="Y513"/>
      <c r="Z513" s="12"/>
      <c r="AA513" s="12"/>
      <c r="AB513" s="12"/>
      <c r="AC513" s="12"/>
      <c r="AD513"/>
      <c r="AE513"/>
      <c r="AF513"/>
      <c r="AG513"/>
      <c r="AH513"/>
      <c r="AI513"/>
      <c r="AJ513"/>
      <c r="AK513"/>
      <c r="AL513"/>
      <c r="AM513"/>
      <c r="AN513"/>
      <c r="AO513"/>
      <c r="AP513"/>
      <c r="AQ513"/>
      <c r="AR513"/>
      <c r="AS513"/>
      <c r="AT513"/>
      <c r="AU513"/>
      <c r="AV513"/>
      <c r="AW513"/>
      <c r="AX513"/>
      <c r="AY513"/>
      <c r="AZ513"/>
      <c r="BA513"/>
      <c r="BB513"/>
    </row>
    <row r="514" spans="1:54" s="8" customFormat="1">
      <c r="A514"/>
      <c r="B514"/>
      <c r="C514"/>
      <c r="D514"/>
      <c r="E514"/>
      <c r="F514"/>
      <c r="G514"/>
      <c r="H514"/>
      <c r="I514"/>
      <c r="J514"/>
      <c r="K514"/>
      <c r="L514"/>
      <c r="M514"/>
      <c r="N514"/>
      <c r="Q514"/>
      <c r="R514"/>
      <c r="S514"/>
      <c r="T514" s="47"/>
      <c r="U514"/>
      <c r="V514"/>
      <c r="W514"/>
      <c r="X514"/>
      <c r="Y514"/>
      <c r="Z514" s="12"/>
      <c r="AA514" s="12"/>
      <c r="AB514" s="12"/>
      <c r="AC514" s="12"/>
      <c r="AD514"/>
      <c r="AE514"/>
      <c r="AF514"/>
      <c r="AG514"/>
      <c r="AH514"/>
      <c r="AI514"/>
      <c r="AJ514"/>
      <c r="AK514"/>
      <c r="AL514"/>
      <c r="AM514"/>
      <c r="AN514"/>
      <c r="AO514"/>
      <c r="AP514"/>
      <c r="AQ514"/>
      <c r="AR514"/>
      <c r="AS514"/>
      <c r="AT514"/>
      <c r="AU514"/>
      <c r="AV514"/>
      <c r="AW514"/>
      <c r="AX514"/>
      <c r="AY514"/>
      <c r="AZ514"/>
      <c r="BA514"/>
      <c r="BB514"/>
    </row>
    <row r="515" spans="1:54" s="8" customFormat="1">
      <c r="A515"/>
      <c r="B515"/>
      <c r="C515"/>
      <c r="D515"/>
      <c r="E515"/>
      <c r="F515"/>
      <c r="G515"/>
      <c r="H515"/>
      <c r="I515"/>
      <c r="J515"/>
      <c r="K515"/>
      <c r="L515"/>
      <c r="M515"/>
      <c r="N515"/>
      <c r="Q515"/>
      <c r="R515"/>
      <c r="S515"/>
      <c r="T515" s="47"/>
      <c r="U515"/>
      <c r="V515"/>
      <c r="W515"/>
      <c r="X515"/>
      <c r="Y515"/>
      <c r="Z515" s="12"/>
      <c r="AA515" s="12"/>
      <c r="AB515" s="12"/>
      <c r="AC515" s="12"/>
      <c r="AD515"/>
      <c r="AE515"/>
      <c r="AF515"/>
      <c r="AG515"/>
      <c r="AH515"/>
      <c r="AI515"/>
      <c r="AJ515"/>
      <c r="AK515"/>
      <c r="AL515"/>
      <c r="AM515"/>
      <c r="AN515"/>
      <c r="AO515"/>
      <c r="AP515"/>
      <c r="AQ515"/>
      <c r="AR515"/>
      <c r="AS515"/>
      <c r="AT515"/>
      <c r="AU515"/>
      <c r="AV515"/>
      <c r="AW515"/>
      <c r="AX515"/>
      <c r="AY515"/>
      <c r="AZ515"/>
      <c r="BA515"/>
      <c r="BB515"/>
    </row>
    <row r="516" spans="1:54" s="8" customFormat="1">
      <c r="A516"/>
      <c r="B516"/>
      <c r="C516"/>
      <c r="D516"/>
      <c r="E516"/>
      <c r="F516"/>
      <c r="G516"/>
      <c r="H516"/>
      <c r="I516"/>
      <c r="J516"/>
      <c r="K516"/>
      <c r="L516"/>
      <c r="M516"/>
      <c r="N516"/>
      <c r="Q516"/>
      <c r="R516"/>
      <c r="S516"/>
      <c r="T516" s="47"/>
      <c r="U516"/>
      <c r="V516"/>
      <c r="W516"/>
      <c r="X516"/>
      <c r="Y516"/>
      <c r="Z516" s="12"/>
      <c r="AA516" s="12"/>
      <c r="AB516" s="12"/>
      <c r="AC516" s="12"/>
      <c r="AD516"/>
      <c r="AE516"/>
      <c r="AF516"/>
      <c r="AG516"/>
      <c r="AH516"/>
      <c r="AI516"/>
      <c r="AJ516"/>
      <c r="AK516"/>
      <c r="AL516"/>
      <c r="AM516"/>
      <c r="AN516"/>
      <c r="AO516"/>
      <c r="AP516"/>
      <c r="AQ516"/>
      <c r="AR516"/>
      <c r="AS516"/>
      <c r="AT516"/>
      <c r="AU516"/>
      <c r="AV516"/>
      <c r="AW516"/>
      <c r="AX516"/>
      <c r="AY516"/>
      <c r="AZ516"/>
      <c r="BA516"/>
      <c r="BB516"/>
    </row>
    <row r="517" spans="1:54" s="8" customFormat="1">
      <c r="A517"/>
      <c r="B517"/>
      <c r="C517"/>
      <c r="D517"/>
      <c r="E517"/>
      <c r="F517"/>
      <c r="G517"/>
      <c r="H517"/>
      <c r="I517"/>
      <c r="J517"/>
      <c r="K517"/>
      <c r="L517"/>
      <c r="M517"/>
      <c r="N517"/>
      <c r="Q517"/>
      <c r="R517"/>
      <c r="S517"/>
      <c r="T517" s="47"/>
      <c r="U517"/>
      <c r="V517"/>
      <c r="W517"/>
      <c r="X517"/>
      <c r="Y517"/>
      <c r="Z517" s="12"/>
      <c r="AA517" s="12"/>
      <c r="AB517" s="12"/>
      <c r="AC517" s="12"/>
      <c r="AD517"/>
      <c r="AE517"/>
      <c r="AF517"/>
      <c r="AG517"/>
      <c r="AH517"/>
      <c r="AI517"/>
      <c r="AJ517"/>
      <c r="AK517"/>
      <c r="AL517"/>
      <c r="AM517"/>
      <c r="AN517"/>
      <c r="AO517"/>
      <c r="AP517"/>
      <c r="AQ517"/>
      <c r="AR517"/>
      <c r="AS517"/>
      <c r="AT517"/>
      <c r="AU517"/>
      <c r="AV517"/>
      <c r="AW517"/>
      <c r="AX517"/>
      <c r="AY517"/>
      <c r="AZ517"/>
      <c r="BA517"/>
      <c r="BB517"/>
    </row>
    <row r="518" spans="1:54" s="8" customFormat="1">
      <c r="A518"/>
      <c r="B518"/>
      <c r="C518"/>
      <c r="D518"/>
      <c r="E518"/>
      <c r="F518"/>
      <c r="G518"/>
      <c r="H518"/>
      <c r="I518"/>
      <c r="J518"/>
      <c r="K518"/>
      <c r="L518"/>
      <c r="M518"/>
      <c r="N518"/>
      <c r="Q518"/>
      <c r="R518"/>
      <c r="S518"/>
      <c r="T518" s="47"/>
      <c r="U518"/>
      <c r="V518"/>
      <c r="W518"/>
      <c r="X518"/>
      <c r="Y518"/>
      <c r="Z518" s="12"/>
      <c r="AA518" s="12"/>
      <c r="AB518" s="12"/>
      <c r="AC518" s="12"/>
      <c r="AD518"/>
      <c r="AE518"/>
      <c r="AF518"/>
      <c r="AG518"/>
      <c r="AH518"/>
      <c r="AI518"/>
      <c r="AJ518"/>
      <c r="AK518"/>
      <c r="AL518"/>
      <c r="AM518"/>
      <c r="AN518"/>
      <c r="AO518"/>
      <c r="AP518"/>
      <c r="AQ518"/>
      <c r="AR518"/>
      <c r="AS518"/>
      <c r="AT518"/>
      <c r="AU518"/>
      <c r="AV518"/>
      <c r="AW518"/>
      <c r="AX518"/>
      <c r="AY518"/>
      <c r="AZ518"/>
      <c r="BA518"/>
      <c r="BB518"/>
    </row>
    <row r="519" spans="1:54" s="8" customFormat="1">
      <c r="A519"/>
      <c r="B519"/>
      <c r="C519"/>
      <c r="D519"/>
      <c r="E519"/>
      <c r="F519"/>
      <c r="G519"/>
      <c r="H519"/>
      <c r="I519"/>
      <c r="J519"/>
      <c r="K519"/>
      <c r="L519"/>
      <c r="M519"/>
      <c r="N519"/>
      <c r="Q519"/>
      <c r="R519"/>
      <c r="S519"/>
      <c r="T519" s="47"/>
      <c r="U519"/>
      <c r="V519"/>
      <c r="W519"/>
      <c r="X519"/>
      <c r="Y519"/>
      <c r="Z519" s="12"/>
      <c r="AA519" s="12"/>
      <c r="AB519" s="12"/>
      <c r="AC519" s="12"/>
      <c r="AD519"/>
      <c r="AE519"/>
      <c r="AF519"/>
      <c r="AG519"/>
      <c r="AH519"/>
      <c r="AI519"/>
      <c r="AJ519"/>
      <c r="AK519"/>
      <c r="AL519"/>
      <c r="AM519"/>
      <c r="AN519"/>
      <c r="AO519"/>
      <c r="AP519"/>
      <c r="AQ519"/>
      <c r="AR519"/>
      <c r="AS519"/>
      <c r="AT519"/>
      <c r="AU519"/>
      <c r="AV519"/>
      <c r="AW519"/>
      <c r="AX519"/>
      <c r="AY519"/>
      <c r="AZ519"/>
      <c r="BA519"/>
      <c r="BB519"/>
    </row>
    <row r="520" spans="1:54" s="8" customFormat="1">
      <c r="A520"/>
      <c r="B520"/>
      <c r="C520"/>
      <c r="D520"/>
      <c r="E520"/>
      <c r="F520"/>
      <c r="G520"/>
      <c r="H520"/>
      <c r="I520"/>
      <c r="J520"/>
      <c r="K520"/>
      <c r="L520"/>
      <c r="M520"/>
      <c r="N520"/>
      <c r="Q520"/>
      <c r="R520"/>
      <c r="S520"/>
      <c r="T520" s="47"/>
      <c r="U520"/>
      <c r="V520"/>
      <c r="W520"/>
      <c r="X520"/>
      <c r="Y520"/>
      <c r="Z520" s="12"/>
      <c r="AA520" s="12"/>
      <c r="AB520" s="12"/>
      <c r="AC520" s="12"/>
      <c r="AD520"/>
      <c r="AE520"/>
      <c r="AF520"/>
      <c r="AG520"/>
      <c r="AH520"/>
      <c r="AI520"/>
      <c r="AJ520"/>
      <c r="AK520"/>
      <c r="AL520"/>
      <c r="AM520"/>
      <c r="AN520"/>
      <c r="AO520"/>
      <c r="AP520"/>
      <c r="AQ520"/>
      <c r="AR520"/>
      <c r="AS520"/>
      <c r="AT520"/>
      <c r="AU520"/>
      <c r="AV520"/>
      <c r="AW520"/>
      <c r="AX520"/>
      <c r="AY520"/>
      <c r="AZ520"/>
      <c r="BA520"/>
      <c r="BB520"/>
    </row>
    <row r="521" spans="1:54" s="8" customFormat="1">
      <c r="A521"/>
      <c r="B521"/>
      <c r="C521"/>
      <c r="D521"/>
      <c r="E521"/>
      <c r="F521"/>
      <c r="G521"/>
      <c r="H521"/>
      <c r="I521"/>
      <c r="J521"/>
      <c r="K521"/>
      <c r="L521"/>
      <c r="M521"/>
      <c r="N521"/>
      <c r="Q521"/>
      <c r="R521"/>
      <c r="S521"/>
      <c r="T521" s="47"/>
      <c r="U521"/>
      <c r="V521"/>
      <c r="W521"/>
      <c r="X521"/>
      <c r="Y521"/>
      <c r="Z521" s="12"/>
      <c r="AA521" s="12"/>
      <c r="AB521" s="12"/>
      <c r="AC521" s="12"/>
      <c r="AD521"/>
      <c r="AE521"/>
      <c r="AF521"/>
      <c r="AG521"/>
      <c r="AH521"/>
      <c r="AI521"/>
      <c r="AJ521"/>
      <c r="AK521"/>
      <c r="AL521"/>
      <c r="AM521"/>
      <c r="AN521"/>
      <c r="AO521"/>
      <c r="AP521"/>
      <c r="AQ521"/>
      <c r="AR521"/>
      <c r="AS521"/>
      <c r="AT521"/>
      <c r="AU521"/>
      <c r="AV521"/>
      <c r="AW521"/>
      <c r="AX521"/>
      <c r="AY521"/>
      <c r="AZ521"/>
      <c r="BA521"/>
      <c r="BB521"/>
    </row>
    <row r="522" spans="1:54" s="8" customFormat="1">
      <c r="A522"/>
      <c r="B522"/>
      <c r="C522"/>
      <c r="D522"/>
      <c r="E522"/>
      <c r="F522"/>
      <c r="G522"/>
      <c r="H522"/>
      <c r="I522"/>
      <c r="J522"/>
      <c r="K522"/>
      <c r="L522"/>
      <c r="M522"/>
      <c r="N522"/>
      <c r="Q522"/>
      <c r="R522"/>
      <c r="S522"/>
      <c r="T522" s="47"/>
      <c r="U522"/>
      <c r="V522"/>
      <c r="W522"/>
      <c r="X522"/>
      <c r="Y522"/>
      <c r="Z522" s="12"/>
      <c r="AA522" s="12"/>
      <c r="AB522" s="12"/>
      <c r="AC522" s="12"/>
      <c r="AD522"/>
      <c r="AE522"/>
      <c r="AF522"/>
      <c r="AG522"/>
      <c r="AH522"/>
      <c r="AI522"/>
      <c r="AJ522"/>
      <c r="AK522"/>
      <c r="AL522"/>
      <c r="AM522"/>
      <c r="AN522"/>
      <c r="AO522"/>
      <c r="AP522"/>
      <c r="AQ522"/>
      <c r="AR522"/>
      <c r="AS522"/>
      <c r="AT522"/>
      <c r="AU522"/>
      <c r="AV522"/>
      <c r="AW522"/>
      <c r="AX522"/>
      <c r="AY522"/>
      <c r="AZ522"/>
      <c r="BA522"/>
      <c r="BB522"/>
    </row>
    <row r="523" spans="1:54" s="8" customFormat="1">
      <c r="A523"/>
      <c r="B523"/>
      <c r="C523"/>
      <c r="D523"/>
      <c r="E523"/>
      <c r="F523"/>
      <c r="G523"/>
      <c r="H523"/>
      <c r="I523"/>
      <c r="J523"/>
      <c r="K523"/>
      <c r="L523"/>
      <c r="M523"/>
      <c r="N523"/>
      <c r="Q523"/>
      <c r="R523"/>
      <c r="S523"/>
      <c r="T523" s="47"/>
      <c r="U523"/>
      <c r="V523"/>
      <c r="W523"/>
      <c r="X523"/>
      <c r="Y523"/>
      <c r="Z523" s="12"/>
      <c r="AA523" s="12"/>
      <c r="AB523" s="12"/>
      <c r="AC523" s="12"/>
      <c r="AD523"/>
      <c r="AE523"/>
      <c r="AF523"/>
      <c r="AG523"/>
      <c r="AH523"/>
      <c r="AI523"/>
      <c r="AJ523"/>
      <c r="AK523"/>
      <c r="AL523"/>
      <c r="AM523"/>
      <c r="AN523"/>
      <c r="AO523"/>
      <c r="AP523"/>
      <c r="AQ523"/>
      <c r="AR523"/>
      <c r="AS523"/>
      <c r="AT523"/>
      <c r="AU523"/>
      <c r="AV523"/>
      <c r="AW523"/>
      <c r="AX523"/>
      <c r="AY523"/>
      <c r="AZ523"/>
      <c r="BA523"/>
      <c r="BB523"/>
    </row>
    <row r="524" spans="1:54" s="8" customFormat="1">
      <c r="A524"/>
      <c r="B524"/>
      <c r="C524"/>
      <c r="D524"/>
      <c r="E524"/>
      <c r="F524"/>
      <c r="G524"/>
      <c r="H524"/>
      <c r="I524"/>
      <c r="J524"/>
      <c r="K524"/>
      <c r="L524"/>
      <c r="M524"/>
      <c r="N524"/>
      <c r="Q524"/>
      <c r="R524"/>
      <c r="S524"/>
      <c r="T524" s="47"/>
      <c r="U524"/>
      <c r="V524"/>
      <c r="W524"/>
      <c r="X524"/>
      <c r="Y524"/>
      <c r="Z524" s="12"/>
      <c r="AA524" s="12"/>
      <c r="AB524" s="12"/>
      <c r="AC524" s="12"/>
      <c r="AD524"/>
      <c r="AE524"/>
      <c r="AF524"/>
      <c r="AG524"/>
      <c r="AH524"/>
      <c r="AI524"/>
      <c r="AJ524"/>
      <c r="AK524"/>
      <c r="AL524"/>
      <c r="AM524"/>
      <c r="AN524"/>
      <c r="AO524"/>
      <c r="AP524"/>
      <c r="AQ524"/>
      <c r="AR524"/>
      <c r="AS524"/>
      <c r="AT524"/>
      <c r="AU524"/>
      <c r="AV524"/>
      <c r="AW524"/>
      <c r="AX524"/>
      <c r="AY524"/>
      <c r="AZ524"/>
      <c r="BA524"/>
      <c r="BB524"/>
    </row>
    <row r="525" spans="1:54" s="8" customFormat="1">
      <c r="A525"/>
      <c r="B525"/>
      <c r="C525"/>
      <c r="D525"/>
      <c r="E525"/>
      <c r="F525"/>
      <c r="G525"/>
      <c r="H525"/>
      <c r="I525"/>
      <c r="J525"/>
      <c r="K525"/>
      <c r="L525"/>
      <c r="M525"/>
      <c r="N525"/>
      <c r="Q525"/>
      <c r="R525"/>
      <c r="S525"/>
      <c r="T525" s="47"/>
      <c r="U525"/>
      <c r="V525"/>
      <c r="W525"/>
      <c r="X525"/>
      <c r="Y525"/>
      <c r="Z525" s="12"/>
      <c r="AA525" s="12"/>
      <c r="AB525" s="12"/>
      <c r="AC525" s="12"/>
      <c r="AD525"/>
      <c r="AE525"/>
      <c r="AF525"/>
      <c r="AG525"/>
      <c r="AH525"/>
      <c r="AI525"/>
      <c r="AJ525"/>
      <c r="AK525"/>
      <c r="AL525"/>
      <c r="AM525"/>
      <c r="AN525"/>
      <c r="AO525"/>
      <c r="AP525"/>
      <c r="AQ525"/>
      <c r="AR525"/>
      <c r="AS525"/>
      <c r="AT525"/>
      <c r="AU525"/>
      <c r="AV525"/>
      <c r="AW525"/>
      <c r="AX525"/>
      <c r="AY525"/>
      <c r="AZ525"/>
      <c r="BA525"/>
      <c r="BB525"/>
    </row>
    <row r="526" spans="1:54" s="8" customFormat="1">
      <c r="A526"/>
      <c r="B526"/>
      <c r="C526"/>
      <c r="D526"/>
      <c r="E526"/>
      <c r="F526"/>
      <c r="G526"/>
      <c r="H526"/>
      <c r="I526"/>
      <c r="J526"/>
      <c r="K526"/>
      <c r="L526"/>
      <c r="M526"/>
      <c r="N526"/>
      <c r="Q526"/>
      <c r="R526"/>
      <c r="S526"/>
      <c r="T526" s="47"/>
      <c r="U526"/>
      <c r="V526"/>
      <c r="W526"/>
      <c r="X526"/>
      <c r="Y526"/>
      <c r="Z526" s="12"/>
      <c r="AA526" s="12"/>
      <c r="AB526" s="12"/>
      <c r="AC526" s="12"/>
      <c r="AD526"/>
      <c r="AE526"/>
      <c r="AF526"/>
      <c r="AG526"/>
      <c r="AH526"/>
      <c r="AI526"/>
      <c r="AJ526"/>
      <c r="AK526"/>
      <c r="AL526"/>
      <c r="AM526"/>
      <c r="AN526"/>
      <c r="AO526"/>
      <c r="AP526"/>
      <c r="AQ526"/>
      <c r="AR526"/>
      <c r="AS526"/>
      <c r="AT526"/>
      <c r="AU526"/>
      <c r="AV526"/>
      <c r="AW526"/>
      <c r="AX526"/>
      <c r="AY526"/>
      <c r="AZ526"/>
      <c r="BA526"/>
      <c r="BB526"/>
    </row>
    <row r="527" spans="1:54" s="8" customFormat="1">
      <c r="A527"/>
      <c r="B527"/>
      <c r="C527"/>
      <c r="D527"/>
      <c r="E527"/>
      <c r="F527"/>
      <c r="G527"/>
      <c r="H527"/>
      <c r="I527"/>
      <c r="J527"/>
      <c r="K527"/>
      <c r="L527"/>
      <c r="M527"/>
      <c r="N527"/>
      <c r="Q527"/>
      <c r="R527"/>
      <c r="S527"/>
      <c r="T527" s="47"/>
      <c r="U527"/>
      <c r="V527"/>
      <c r="W527"/>
      <c r="X527"/>
      <c r="Y527"/>
      <c r="Z527" s="12"/>
      <c r="AA527" s="12"/>
      <c r="AB527" s="12"/>
      <c r="AC527" s="12"/>
      <c r="AD527"/>
      <c r="AE527"/>
      <c r="AF527"/>
      <c r="AG527"/>
      <c r="AH527"/>
      <c r="AI527"/>
      <c r="AJ527"/>
      <c r="AK527"/>
      <c r="AL527"/>
      <c r="AM527"/>
      <c r="AN527"/>
      <c r="AO527"/>
      <c r="AP527"/>
      <c r="AQ527"/>
      <c r="AR527"/>
      <c r="AS527"/>
      <c r="AT527"/>
      <c r="AU527"/>
      <c r="AV527"/>
      <c r="AW527"/>
      <c r="AX527"/>
      <c r="AY527"/>
      <c r="AZ527"/>
      <c r="BA527"/>
      <c r="BB527"/>
    </row>
    <row r="528" spans="1:54" s="8" customFormat="1">
      <c r="A528"/>
      <c r="B528"/>
      <c r="C528"/>
      <c r="D528"/>
      <c r="E528"/>
      <c r="F528"/>
      <c r="G528"/>
      <c r="H528"/>
      <c r="I528"/>
      <c r="J528"/>
      <c r="K528"/>
      <c r="L528"/>
      <c r="M528"/>
      <c r="N528"/>
      <c r="Q528"/>
      <c r="R528"/>
      <c r="S528"/>
      <c r="T528" s="47"/>
      <c r="U528"/>
      <c r="V528"/>
      <c r="W528"/>
      <c r="X528"/>
      <c r="Y528"/>
      <c r="Z528" s="12"/>
      <c r="AA528" s="12"/>
      <c r="AB528" s="12"/>
      <c r="AC528" s="12"/>
      <c r="AD528"/>
      <c r="AE528"/>
      <c r="AF528"/>
      <c r="AG528"/>
      <c r="AH528"/>
      <c r="AI528"/>
      <c r="AJ528"/>
      <c r="AK528"/>
      <c r="AL528"/>
      <c r="AM528"/>
      <c r="AN528"/>
      <c r="AO528"/>
      <c r="AP528"/>
      <c r="AQ528"/>
      <c r="AR528"/>
      <c r="AS528"/>
      <c r="AT528"/>
      <c r="AU528"/>
      <c r="AV528"/>
      <c r="AW528"/>
      <c r="AX528"/>
      <c r="AY528"/>
      <c r="AZ528"/>
      <c r="BA528"/>
      <c r="BB528"/>
    </row>
    <row r="529" spans="1:54" s="8" customFormat="1">
      <c r="A529"/>
      <c r="B529"/>
      <c r="C529"/>
      <c r="D529"/>
      <c r="E529"/>
      <c r="F529"/>
      <c r="G529"/>
      <c r="H529"/>
      <c r="I529"/>
      <c r="J529"/>
      <c r="K529"/>
      <c r="L529"/>
      <c r="M529"/>
      <c r="N529"/>
      <c r="Q529"/>
      <c r="R529"/>
      <c r="S529"/>
      <c r="T529" s="47"/>
      <c r="U529"/>
      <c r="V529"/>
      <c r="W529"/>
      <c r="X529"/>
      <c r="Y529"/>
      <c r="Z529" s="12"/>
      <c r="AA529" s="12"/>
      <c r="AB529" s="12"/>
      <c r="AC529" s="12"/>
      <c r="AD529"/>
      <c r="AE529"/>
      <c r="AF529"/>
      <c r="AG529"/>
      <c r="AH529"/>
      <c r="AI529"/>
      <c r="AJ529"/>
      <c r="AK529"/>
      <c r="AL529"/>
      <c r="AM529"/>
      <c r="AN529"/>
      <c r="AO529"/>
      <c r="AP529"/>
      <c r="AQ529"/>
      <c r="AR529"/>
      <c r="AS529"/>
      <c r="AT529"/>
      <c r="AU529"/>
      <c r="AV529"/>
      <c r="AW529"/>
      <c r="AX529"/>
      <c r="AY529"/>
      <c r="AZ529"/>
      <c r="BA529"/>
      <c r="BB529"/>
    </row>
    <row r="530" spans="1:54" s="8" customFormat="1">
      <c r="A530"/>
      <c r="B530"/>
      <c r="C530"/>
      <c r="D530"/>
      <c r="E530"/>
      <c r="F530"/>
      <c r="G530"/>
      <c r="H530"/>
      <c r="I530"/>
      <c r="J530"/>
      <c r="K530"/>
      <c r="L530"/>
      <c r="M530"/>
      <c r="N530"/>
      <c r="Q530"/>
      <c r="R530"/>
      <c r="S530"/>
      <c r="T530" s="47"/>
      <c r="U530"/>
      <c r="V530"/>
      <c r="W530"/>
      <c r="X530"/>
      <c r="Y530"/>
      <c r="Z530" s="12"/>
      <c r="AA530" s="12"/>
      <c r="AB530" s="12"/>
      <c r="AC530" s="12"/>
      <c r="AD530"/>
      <c r="AE530"/>
      <c r="AF530"/>
      <c r="AG530"/>
      <c r="AH530"/>
      <c r="AI530"/>
      <c r="AJ530"/>
      <c r="AK530"/>
      <c r="AL530"/>
      <c r="AM530"/>
      <c r="AN530"/>
      <c r="AO530"/>
      <c r="AP530"/>
      <c r="AQ530"/>
      <c r="AR530"/>
      <c r="AS530"/>
      <c r="AT530"/>
      <c r="AU530"/>
      <c r="AV530"/>
      <c r="AW530"/>
      <c r="AX530"/>
      <c r="AY530"/>
      <c r="AZ530"/>
      <c r="BA530"/>
      <c r="BB530"/>
    </row>
    <row r="531" spans="1:54" s="8" customFormat="1">
      <c r="A531"/>
      <c r="B531"/>
      <c r="C531"/>
      <c r="D531"/>
      <c r="E531"/>
      <c r="F531"/>
      <c r="G531"/>
      <c r="H531"/>
      <c r="I531"/>
      <c r="J531"/>
      <c r="K531"/>
      <c r="L531"/>
      <c r="M531"/>
      <c r="N531"/>
      <c r="Q531"/>
      <c r="R531"/>
      <c r="S531"/>
      <c r="T531" s="47"/>
      <c r="U531"/>
      <c r="V531"/>
      <c r="W531"/>
      <c r="X531"/>
      <c r="Y531"/>
      <c r="Z531" s="12"/>
      <c r="AA531" s="12"/>
      <c r="AB531" s="12"/>
      <c r="AC531" s="12"/>
      <c r="AD531"/>
      <c r="AE531"/>
      <c r="AF531"/>
      <c r="AG531"/>
      <c r="AH531"/>
      <c r="AI531"/>
      <c r="AJ531"/>
      <c r="AK531"/>
      <c r="AL531"/>
      <c r="AM531"/>
      <c r="AN531"/>
      <c r="AO531"/>
      <c r="AP531"/>
      <c r="AQ531"/>
      <c r="AR531"/>
      <c r="AS531"/>
      <c r="AT531"/>
      <c r="AU531"/>
      <c r="AV531"/>
      <c r="AW531"/>
      <c r="AX531"/>
      <c r="AY531"/>
      <c r="AZ531"/>
      <c r="BA531"/>
      <c r="BB531"/>
    </row>
    <row r="532" spans="1:54" s="8" customFormat="1">
      <c r="A532"/>
      <c r="B532"/>
      <c r="C532"/>
      <c r="D532"/>
      <c r="E532"/>
      <c r="F532"/>
      <c r="G532"/>
      <c r="H532"/>
      <c r="I532"/>
      <c r="J532"/>
      <c r="K532"/>
      <c r="L532"/>
      <c r="M532"/>
      <c r="N532"/>
      <c r="Q532"/>
      <c r="R532"/>
      <c r="S532"/>
      <c r="T532" s="47"/>
      <c r="U532"/>
      <c r="V532"/>
      <c r="W532"/>
      <c r="X532"/>
      <c r="Y532"/>
      <c r="Z532" s="12"/>
      <c r="AA532" s="12"/>
      <c r="AB532" s="12"/>
      <c r="AC532" s="12"/>
      <c r="AD532"/>
      <c r="AE532"/>
      <c r="AF532"/>
      <c r="AG532"/>
      <c r="AH532"/>
      <c r="AI532"/>
      <c r="AJ532"/>
      <c r="AK532"/>
      <c r="AL532"/>
      <c r="AM532"/>
      <c r="AN532"/>
      <c r="AO532"/>
      <c r="AP532"/>
      <c r="AQ532"/>
      <c r="AR532"/>
      <c r="AS532"/>
      <c r="AT532"/>
      <c r="AU532"/>
      <c r="AV532"/>
      <c r="AW532"/>
      <c r="AX532"/>
      <c r="AY532"/>
      <c r="AZ532"/>
      <c r="BA532"/>
      <c r="BB532"/>
    </row>
    <row r="533" spans="1:54" s="8" customFormat="1">
      <c r="A533"/>
      <c r="B533"/>
      <c r="C533"/>
      <c r="D533"/>
      <c r="E533"/>
      <c r="F533"/>
      <c r="G533"/>
      <c r="H533"/>
      <c r="I533"/>
      <c r="J533"/>
      <c r="K533"/>
      <c r="L533"/>
      <c r="M533"/>
      <c r="N533"/>
      <c r="Q533"/>
      <c r="R533"/>
      <c r="S533"/>
      <c r="T533" s="47"/>
      <c r="U533"/>
      <c r="V533"/>
      <c r="W533"/>
      <c r="X533"/>
      <c r="Y533"/>
      <c r="Z533" s="12"/>
      <c r="AA533" s="12"/>
      <c r="AB533" s="12"/>
      <c r="AC533" s="12"/>
      <c r="AD533"/>
      <c r="AE533"/>
      <c r="AF533"/>
      <c r="AG533"/>
      <c r="AH533"/>
      <c r="AI533"/>
      <c r="AJ533"/>
      <c r="AK533"/>
      <c r="AL533"/>
      <c r="AM533"/>
      <c r="AN533"/>
      <c r="AO533"/>
      <c r="AP533"/>
      <c r="AQ533"/>
      <c r="AR533"/>
      <c r="AS533"/>
      <c r="AT533"/>
      <c r="AU533"/>
      <c r="AV533"/>
      <c r="AW533"/>
      <c r="AX533"/>
      <c r="AY533"/>
      <c r="AZ533"/>
      <c r="BA533"/>
      <c r="BB533"/>
    </row>
    <row r="534" spans="1:54" s="8" customFormat="1">
      <c r="A534"/>
      <c r="B534"/>
      <c r="C534"/>
      <c r="D534"/>
      <c r="E534"/>
      <c r="F534"/>
      <c r="G534"/>
      <c r="H534"/>
      <c r="I534"/>
      <c r="J534"/>
      <c r="K534"/>
      <c r="L534"/>
      <c r="M534"/>
      <c r="N534"/>
      <c r="Q534"/>
      <c r="R534"/>
      <c r="S534"/>
      <c r="T534" s="47"/>
      <c r="U534"/>
      <c r="V534"/>
      <c r="W534"/>
      <c r="X534"/>
      <c r="Y534"/>
      <c r="Z534" s="12"/>
      <c r="AA534" s="12"/>
      <c r="AB534" s="12"/>
      <c r="AC534" s="12"/>
      <c r="AD534"/>
      <c r="AE534"/>
      <c r="AF534"/>
      <c r="AG534"/>
      <c r="AH534"/>
      <c r="AI534"/>
      <c r="AJ534"/>
      <c r="AK534"/>
      <c r="AL534"/>
      <c r="AM534"/>
      <c r="AN534"/>
      <c r="AO534"/>
      <c r="AP534"/>
      <c r="AQ534"/>
      <c r="AR534"/>
      <c r="AS534"/>
      <c r="AT534"/>
      <c r="AU534"/>
      <c r="AV534"/>
      <c r="AW534"/>
      <c r="AX534"/>
      <c r="AY534"/>
      <c r="AZ534"/>
      <c r="BA534"/>
      <c r="BB534"/>
    </row>
    <row r="535" spans="1:54" s="8" customFormat="1">
      <c r="A535"/>
      <c r="B535"/>
      <c r="C535"/>
      <c r="D535"/>
      <c r="E535"/>
      <c r="F535"/>
      <c r="G535"/>
      <c r="H535"/>
      <c r="I535"/>
      <c r="J535"/>
      <c r="K535"/>
      <c r="L535"/>
      <c r="M535"/>
      <c r="N535"/>
      <c r="Q535"/>
      <c r="R535"/>
      <c r="S535"/>
      <c r="T535" s="47"/>
      <c r="U535"/>
      <c r="V535"/>
      <c r="W535"/>
      <c r="X535"/>
      <c r="Y535"/>
      <c r="Z535" s="12"/>
      <c r="AA535" s="12"/>
      <c r="AB535" s="12"/>
      <c r="AC535" s="12"/>
      <c r="AD535"/>
      <c r="AE535"/>
      <c r="AF535"/>
      <c r="AG535"/>
      <c r="AH535"/>
      <c r="AI535"/>
      <c r="AJ535"/>
      <c r="AK535"/>
      <c r="AL535"/>
      <c r="AM535"/>
      <c r="AN535"/>
      <c r="AO535"/>
      <c r="AP535"/>
      <c r="AQ535"/>
      <c r="AR535"/>
      <c r="AS535"/>
      <c r="AT535"/>
      <c r="AU535"/>
      <c r="AV535"/>
      <c r="AW535"/>
      <c r="AX535"/>
      <c r="AY535"/>
      <c r="AZ535"/>
      <c r="BA535"/>
      <c r="BB535"/>
    </row>
    <row r="536" spans="1:54" s="8" customFormat="1">
      <c r="A536"/>
      <c r="B536"/>
      <c r="C536"/>
      <c r="D536"/>
      <c r="E536"/>
      <c r="F536"/>
      <c r="G536"/>
      <c r="H536"/>
      <c r="I536"/>
      <c r="J536"/>
      <c r="K536"/>
      <c r="L536"/>
      <c r="M536"/>
      <c r="N536"/>
      <c r="Q536"/>
      <c r="R536"/>
      <c r="S536"/>
      <c r="T536" s="47"/>
      <c r="U536"/>
      <c r="V536"/>
      <c r="W536"/>
      <c r="X536"/>
      <c r="Y536"/>
      <c r="Z536" s="12"/>
      <c r="AA536" s="12"/>
      <c r="AB536" s="12"/>
      <c r="AC536" s="12"/>
      <c r="AD536"/>
      <c r="AE536"/>
      <c r="AF536"/>
      <c r="AG536"/>
      <c r="AH536"/>
      <c r="AI536"/>
      <c r="AJ536"/>
      <c r="AK536"/>
      <c r="AL536"/>
      <c r="AM536"/>
      <c r="AN536"/>
      <c r="AO536"/>
      <c r="AP536"/>
      <c r="AQ536"/>
      <c r="AR536"/>
      <c r="AS536"/>
      <c r="AT536"/>
      <c r="AU536"/>
      <c r="AV536"/>
      <c r="AW536"/>
      <c r="AX536"/>
      <c r="AY536"/>
      <c r="AZ536"/>
      <c r="BA536"/>
      <c r="BB536"/>
    </row>
    <row r="537" spans="1:54" s="8" customFormat="1">
      <c r="A537"/>
      <c r="B537"/>
      <c r="C537"/>
      <c r="D537"/>
      <c r="E537"/>
      <c r="F537"/>
      <c r="G537"/>
      <c r="H537"/>
      <c r="I537"/>
      <c r="J537"/>
      <c r="K537"/>
      <c r="L537"/>
      <c r="M537"/>
      <c r="N537"/>
      <c r="Q537"/>
      <c r="R537"/>
      <c r="S537"/>
      <c r="T537" s="47"/>
      <c r="U537"/>
      <c r="V537"/>
      <c r="W537"/>
      <c r="X537"/>
      <c r="Y537"/>
      <c r="Z537" s="12"/>
      <c r="AA537" s="12"/>
      <c r="AB537" s="12"/>
      <c r="AC537" s="12"/>
      <c r="AD537"/>
      <c r="AE537"/>
      <c r="AF537"/>
      <c r="AG537"/>
      <c r="AH537"/>
      <c r="AI537"/>
      <c r="AJ537"/>
      <c r="AK537"/>
      <c r="AL537"/>
      <c r="AM537"/>
      <c r="AN537"/>
      <c r="AO537"/>
      <c r="AP537"/>
      <c r="AQ537"/>
      <c r="AR537"/>
      <c r="AS537"/>
      <c r="AT537"/>
      <c r="AU537"/>
      <c r="AV537"/>
      <c r="AW537"/>
      <c r="AX537"/>
      <c r="AY537"/>
      <c r="AZ537"/>
      <c r="BA537"/>
      <c r="BB537"/>
    </row>
    <row r="538" spans="1:54" s="8" customFormat="1">
      <c r="A538"/>
      <c r="B538"/>
      <c r="C538"/>
      <c r="D538"/>
      <c r="E538"/>
      <c r="F538"/>
      <c r="G538"/>
      <c r="H538"/>
      <c r="I538"/>
      <c r="J538"/>
      <c r="K538"/>
      <c r="L538"/>
      <c r="M538"/>
      <c r="N538"/>
      <c r="Q538"/>
      <c r="R538"/>
      <c r="S538"/>
      <c r="T538" s="47"/>
      <c r="U538"/>
      <c r="V538"/>
      <c r="W538"/>
      <c r="X538"/>
      <c r="Y538"/>
      <c r="Z538" s="12"/>
      <c r="AA538" s="12"/>
      <c r="AB538" s="12"/>
      <c r="AC538" s="12"/>
      <c r="AD538"/>
      <c r="AE538"/>
      <c r="AF538"/>
      <c r="AG538"/>
      <c r="AH538"/>
      <c r="AI538"/>
      <c r="AJ538"/>
      <c r="AK538"/>
      <c r="AL538"/>
      <c r="AM538"/>
      <c r="AN538"/>
      <c r="AO538"/>
      <c r="AP538"/>
      <c r="AQ538"/>
      <c r="AR538"/>
      <c r="AS538"/>
      <c r="AT538"/>
      <c r="AU538"/>
      <c r="AV538"/>
      <c r="AW538"/>
      <c r="AX538"/>
      <c r="AY538"/>
      <c r="AZ538"/>
      <c r="BA538"/>
      <c r="BB538"/>
    </row>
    <row r="539" spans="1:54" s="8" customFormat="1">
      <c r="A539"/>
      <c r="B539"/>
      <c r="C539"/>
      <c r="D539"/>
      <c r="E539"/>
      <c r="F539"/>
      <c r="G539"/>
      <c r="H539"/>
      <c r="I539"/>
      <c r="J539"/>
      <c r="K539"/>
      <c r="L539"/>
      <c r="M539"/>
      <c r="N539"/>
      <c r="Q539"/>
      <c r="R539"/>
      <c r="S539"/>
      <c r="T539" s="47"/>
      <c r="U539"/>
      <c r="V539"/>
      <c r="W539"/>
      <c r="X539"/>
      <c r="Y539"/>
      <c r="Z539" s="12"/>
      <c r="AA539" s="12"/>
      <c r="AB539" s="12"/>
      <c r="AC539" s="12"/>
      <c r="AD539"/>
      <c r="AE539"/>
      <c r="AF539"/>
      <c r="AG539"/>
      <c r="AH539"/>
      <c r="AI539"/>
      <c r="AJ539"/>
      <c r="AK539"/>
      <c r="AL539"/>
      <c r="AM539"/>
      <c r="AN539"/>
      <c r="AO539"/>
      <c r="AP539"/>
      <c r="AQ539"/>
      <c r="AR539"/>
      <c r="AS539"/>
      <c r="AT539"/>
      <c r="AU539"/>
      <c r="AV539"/>
      <c r="AW539"/>
      <c r="AX539"/>
      <c r="AY539"/>
      <c r="AZ539"/>
      <c r="BA539"/>
      <c r="BB539"/>
    </row>
    <row r="540" spans="1:54" s="8" customFormat="1">
      <c r="A540"/>
      <c r="B540"/>
      <c r="C540"/>
      <c r="D540"/>
      <c r="E540"/>
      <c r="F540"/>
      <c r="G540"/>
      <c r="H540"/>
      <c r="I540"/>
      <c r="J540"/>
      <c r="K540"/>
      <c r="L540"/>
      <c r="M540"/>
      <c r="N540"/>
      <c r="Q540"/>
      <c r="R540"/>
      <c r="S540"/>
      <c r="T540" s="47"/>
      <c r="U540"/>
      <c r="V540"/>
      <c r="W540"/>
      <c r="X540"/>
      <c r="Y540"/>
      <c r="Z540" s="12"/>
      <c r="AA540" s="12"/>
      <c r="AB540" s="12"/>
      <c r="AC540" s="12"/>
      <c r="AD540"/>
      <c r="AE540"/>
      <c r="AF540"/>
      <c r="AG540"/>
      <c r="AH540"/>
      <c r="AI540"/>
      <c r="AJ540"/>
      <c r="AK540"/>
      <c r="AL540"/>
      <c r="AM540"/>
      <c r="AN540"/>
      <c r="AO540"/>
      <c r="AP540"/>
      <c r="AQ540"/>
      <c r="AR540"/>
      <c r="AS540"/>
      <c r="AT540"/>
      <c r="AU540"/>
      <c r="AV540"/>
      <c r="AW540"/>
      <c r="AX540"/>
      <c r="AY540"/>
      <c r="AZ540"/>
      <c r="BA540"/>
      <c r="BB540"/>
    </row>
    <row r="541" spans="1:54" s="8" customFormat="1">
      <c r="A541"/>
      <c r="B541"/>
      <c r="C541"/>
      <c r="D541"/>
      <c r="E541"/>
      <c r="F541"/>
      <c r="G541"/>
      <c r="H541"/>
      <c r="I541"/>
      <c r="J541"/>
      <c r="K541"/>
      <c r="L541"/>
      <c r="M541"/>
      <c r="N541"/>
      <c r="Q541"/>
      <c r="R541"/>
      <c r="S541"/>
      <c r="T541" s="47"/>
      <c r="U541"/>
      <c r="V541"/>
      <c r="W541"/>
      <c r="X541"/>
      <c r="Y541"/>
      <c r="Z541" s="12"/>
      <c r="AA541" s="12"/>
      <c r="AB541" s="12"/>
      <c r="AC541" s="12"/>
      <c r="AD541"/>
      <c r="AE541"/>
      <c r="AF541"/>
      <c r="AG541"/>
      <c r="AH541"/>
      <c r="AI541"/>
      <c r="AJ541"/>
      <c r="AK541"/>
      <c r="AL541"/>
      <c r="AM541"/>
      <c r="AN541"/>
      <c r="AO541"/>
      <c r="AP541"/>
      <c r="AQ541"/>
      <c r="AR541"/>
      <c r="AS541"/>
      <c r="AT541"/>
      <c r="AU541"/>
      <c r="AV541"/>
      <c r="AW541"/>
      <c r="AX541"/>
      <c r="AY541"/>
      <c r="AZ541"/>
      <c r="BA541"/>
      <c r="BB541"/>
    </row>
    <row r="542" spans="1:54" s="8" customFormat="1">
      <c r="A542"/>
      <c r="B542"/>
      <c r="C542"/>
      <c r="D542"/>
      <c r="E542"/>
      <c r="F542"/>
      <c r="G542"/>
      <c r="H542"/>
      <c r="I542"/>
      <c r="J542"/>
      <c r="K542"/>
      <c r="L542"/>
      <c r="M542"/>
      <c r="N542"/>
      <c r="Q542"/>
      <c r="R542"/>
      <c r="S542"/>
      <c r="T542" s="47"/>
      <c r="U542"/>
      <c r="V542"/>
      <c r="W542"/>
      <c r="X542"/>
      <c r="Y542"/>
      <c r="Z542" s="12"/>
      <c r="AA542" s="12"/>
      <c r="AB542" s="12"/>
      <c r="AC542" s="12"/>
      <c r="AD542"/>
      <c r="AE542"/>
      <c r="AF542"/>
      <c r="AG542"/>
      <c r="AH542"/>
      <c r="AI542"/>
      <c r="AJ542"/>
      <c r="AK542"/>
      <c r="AL542"/>
      <c r="AM542"/>
      <c r="AN542"/>
      <c r="AO542"/>
      <c r="AP542"/>
      <c r="AQ542"/>
      <c r="AR542"/>
      <c r="AS542"/>
      <c r="AT542"/>
      <c r="AU542"/>
      <c r="AV542"/>
      <c r="AW542"/>
      <c r="AX542"/>
      <c r="AY542"/>
      <c r="AZ542"/>
      <c r="BA542"/>
      <c r="BB542"/>
    </row>
    <row r="543" spans="1:54" s="8" customFormat="1">
      <c r="A543"/>
      <c r="B543"/>
      <c r="C543"/>
      <c r="D543"/>
      <c r="E543"/>
      <c r="F543"/>
      <c r="G543"/>
      <c r="H543"/>
      <c r="I543"/>
      <c r="J543"/>
      <c r="K543"/>
      <c r="L543"/>
      <c r="M543"/>
      <c r="N543"/>
      <c r="Q543"/>
      <c r="R543"/>
      <c r="S543"/>
      <c r="T543" s="47"/>
      <c r="U543"/>
      <c r="V543"/>
      <c r="W543"/>
      <c r="X543"/>
      <c r="Y543"/>
      <c r="Z543" s="12"/>
      <c r="AA543" s="12"/>
      <c r="AB543" s="12"/>
      <c r="AC543" s="12"/>
      <c r="AD543"/>
      <c r="AE543"/>
      <c r="AF543"/>
      <c r="AG543"/>
      <c r="AH543"/>
      <c r="AI543"/>
      <c r="AJ543"/>
      <c r="AK543"/>
      <c r="AL543"/>
      <c r="AM543"/>
      <c r="AN543"/>
      <c r="AO543"/>
      <c r="AP543"/>
      <c r="AQ543"/>
      <c r="AR543"/>
      <c r="AS543"/>
      <c r="AT543"/>
      <c r="AU543"/>
      <c r="AV543"/>
      <c r="AW543"/>
      <c r="AX543"/>
      <c r="AY543"/>
      <c r="AZ543"/>
      <c r="BA543"/>
      <c r="BB543"/>
    </row>
    <row r="544" spans="1:54" s="8" customFormat="1">
      <c r="A544"/>
      <c r="B544"/>
      <c r="C544"/>
      <c r="D544"/>
      <c r="E544"/>
      <c r="F544"/>
      <c r="G544"/>
      <c r="H544"/>
      <c r="I544"/>
      <c r="J544"/>
      <c r="K544"/>
      <c r="L544"/>
      <c r="M544"/>
      <c r="N544"/>
      <c r="Q544"/>
      <c r="R544"/>
      <c r="S544"/>
      <c r="T544" s="47"/>
      <c r="U544"/>
      <c r="V544"/>
      <c r="W544"/>
      <c r="X544"/>
      <c r="Y544"/>
      <c r="Z544" s="12"/>
      <c r="AA544" s="12"/>
      <c r="AB544" s="12"/>
      <c r="AC544" s="12"/>
      <c r="AD544"/>
      <c r="AE544"/>
      <c r="AF544"/>
      <c r="AG544"/>
      <c r="AH544"/>
      <c r="AI544"/>
      <c r="AJ544"/>
      <c r="AK544"/>
      <c r="AL544"/>
      <c r="AM544"/>
      <c r="AN544"/>
      <c r="AO544"/>
      <c r="AP544"/>
      <c r="AQ544"/>
      <c r="AR544"/>
      <c r="AS544"/>
      <c r="AT544"/>
      <c r="AU544"/>
      <c r="AV544"/>
      <c r="AW544"/>
      <c r="AX544"/>
      <c r="AY544"/>
      <c r="AZ544"/>
      <c r="BA544"/>
      <c r="BB544"/>
    </row>
    <row r="545" spans="1:54" s="8" customFormat="1">
      <c r="A545"/>
      <c r="B545"/>
      <c r="C545"/>
      <c r="D545"/>
      <c r="E545"/>
      <c r="F545"/>
      <c r="G545"/>
      <c r="H545"/>
      <c r="I545"/>
      <c r="J545"/>
      <c r="K545"/>
      <c r="L545"/>
      <c r="M545"/>
      <c r="N545"/>
      <c r="Q545"/>
      <c r="R545"/>
      <c r="S545"/>
      <c r="T545" s="47"/>
      <c r="U545"/>
      <c r="V545"/>
      <c r="W545"/>
      <c r="X545"/>
      <c r="Y545"/>
      <c r="Z545" s="12"/>
      <c r="AA545" s="12"/>
      <c r="AB545" s="12"/>
      <c r="AC545" s="12"/>
      <c r="AD545"/>
      <c r="AE545"/>
      <c r="AF545"/>
      <c r="AG545"/>
      <c r="AH545"/>
      <c r="AI545"/>
      <c r="AJ545"/>
      <c r="AK545"/>
      <c r="AL545"/>
      <c r="AM545"/>
      <c r="AN545"/>
      <c r="AO545"/>
      <c r="AP545"/>
      <c r="AQ545"/>
      <c r="AR545"/>
      <c r="AS545"/>
      <c r="AT545"/>
      <c r="AU545"/>
      <c r="AV545"/>
      <c r="AW545"/>
      <c r="AX545"/>
      <c r="AY545"/>
      <c r="AZ545"/>
      <c r="BA545"/>
      <c r="BB545"/>
    </row>
    <row r="546" spans="1:54" s="8" customFormat="1">
      <c r="A546"/>
      <c r="B546"/>
      <c r="C546"/>
      <c r="D546"/>
      <c r="E546"/>
      <c r="F546"/>
      <c r="G546"/>
      <c r="H546"/>
      <c r="I546"/>
      <c r="J546"/>
      <c r="K546"/>
      <c r="L546"/>
      <c r="M546"/>
      <c r="N546"/>
      <c r="Q546"/>
      <c r="R546"/>
      <c r="S546"/>
      <c r="T546" s="47"/>
      <c r="U546"/>
      <c r="V546"/>
      <c r="W546"/>
      <c r="X546"/>
      <c r="Y546"/>
      <c r="Z546" s="12"/>
      <c r="AA546" s="12"/>
      <c r="AB546" s="12"/>
      <c r="AC546" s="12"/>
      <c r="AD546"/>
      <c r="AE546"/>
      <c r="AF546"/>
      <c r="AG546"/>
      <c r="AH546"/>
      <c r="AI546"/>
      <c r="AJ546"/>
      <c r="AK546"/>
      <c r="AL546"/>
      <c r="AM546"/>
      <c r="AN546"/>
      <c r="AO546"/>
      <c r="AP546"/>
      <c r="AQ546"/>
      <c r="AR546"/>
      <c r="AS546"/>
      <c r="AT546"/>
      <c r="AU546"/>
      <c r="AV546"/>
      <c r="AW546"/>
      <c r="AX546"/>
      <c r="AY546"/>
      <c r="AZ546"/>
      <c r="BA546"/>
      <c r="BB546"/>
    </row>
    <row r="547" spans="1:54" s="8" customFormat="1">
      <c r="A547"/>
      <c r="B547"/>
      <c r="C547"/>
      <c r="D547"/>
      <c r="E547"/>
      <c r="F547"/>
      <c r="G547"/>
      <c r="H547"/>
      <c r="I547"/>
      <c r="J547"/>
      <c r="K547"/>
      <c r="L547"/>
      <c r="M547"/>
      <c r="N547"/>
      <c r="Q547"/>
      <c r="R547"/>
      <c r="S547"/>
      <c r="T547" s="47"/>
      <c r="U547"/>
      <c r="V547"/>
      <c r="W547"/>
      <c r="X547"/>
      <c r="Y547"/>
      <c r="Z547" s="12"/>
      <c r="AA547" s="12"/>
      <c r="AB547" s="12"/>
      <c r="AC547" s="12"/>
      <c r="AD547"/>
      <c r="AE547"/>
      <c r="AF547"/>
      <c r="AG547"/>
      <c r="AH547"/>
      <c r="AI547"/>
      <c r="AJ547"/>
      <c r="AK547"/>
      <c r="AL547"/>
      <c r="AM547"/>
      <c r="AN547"/>
      <c r="AO547"/>
      <c r="AP547"/>
      <c r="AQ547"/>
      <c r="AR547"/>
      <c r="AS547"/>
      <c r="AT547"/>
      <c r="AU547"/>
      <c r="AV547"/>
      <c r="AW547"/>
      <c r="AX547"/>
      <c r="AY547"/>
      <c r="AZ547"/>
      <c r="BA547"/>
      <c r="BB547"/>
    </row>
    <row r="548" spans="1:54" s="8" customFormat="1">
      <c r="A548"/>
      <c r="B548"/>
      <c r="C548"/>
      <c r="D548"/>
      <c r="E548"/>
      <c r="F548"/>
      <c r="G548"/>
      <c r="H548"/>
      <c r="I548"/>
      <c r="J548"/>
      <c r="K548"/>
      <c r="L548"/>
      <c r="M548"/>
      <c r="N548"/>
      <c r="Q548"/>
      <c r="R548"/>
      <c r="S548"/>
      <c r="T548" s="47"/>
      <c r="U548"/>
      <c r="V548"/>
      <c r="W548"/>
      <c r="X548"/>
      <c r="Y548"/>
      <c r="Z548" s="12"/>
      <c r="AA548" s="12"/>
      <c r="AB548" s="12"/>
      <c r="AC548" s="12"/>
      <c r="AD548"/>
      <c r="AE548"/>
      <c r="AF548"/>
      <c r="AG548"/>
      <c r="AH548"/>
      <c r="AI548"/>
      <c r="AJ548"/>
      <c r="AK548"/>
      <c r="AL548"/>
      <c r="AM548"/>
      <c r="AN548"/>
      <c r="AO548"/>
      <c r="AP548"/>
      <c r="AQ548"/>
      <c r="AR548"/>
      <c r="AS548"/>
      <c r="AT548"/>
      <c r="AU548"/>
      <c r="AV548"/>
      <c r="AW548"/>
      <c r="AX548"/>
      <c r="AY548"/>
      <c r="AZ548"/>
      <c r="BA548"/>
      <c r="BB548"/>
    </row>
    <row r="549" spans="1:54" s="8" customFormat="1">
      <c r="A549"/>
      <c r="B549"/>
      <c r="C549"/>
      <c r="D549"/>
      <c r="E549"/>
      <c r="F549"/>
      <c r="G549"/>
      <c r="H549"/>
      <c r="I549"/>
      <c r="J549"/>
      <c r="K549"/>
      <c r="L549"/>
      <c r="M549"/>
      <c r="N549"/>
      <c r="Q549"/>
      <c r="R549"/>
      <c r="S549"/>
      <c r="T549" s="47"/>
      <c r="U549"/>
      <c r="V549"/>
      <c r="W549"/>
      <c r="X549"/>
      <c r="Y549"/>
      <c r="Z549" s="12"/>
      <c r="AA549" s="12"/>
      <c r="AB549" s="12"/>
      <c r="AC549" s="12"/>
      <c r="AD549"/>
      <c r="AE549"/>
      <c r="AF549"/>
      <c r="AG549"/>
      <c r="AH549"/>
      <c r="AI549"/>
      <c r="AJ549"/>
      <c r="AK549"/>
      <c r="AL549"/>
      <c r="AM549"/>
      <c r="AN549"/>
      <c r="AO549"/>
      <c r="AP549"/>
      <c r="AQ549"/>
      <c r="AR549"/>
      <c r="AS549"/>
      <c r="AT549"/>
      <c r="AU549"/>
      <c r="AV549"/>
      <c r="AW549"/>
      <c r="AX549"/>
      <c r="AY549"/>
      <c r="AZ549"/>
      <c r="BA549"/>
      <c r="BB549"/>
    </row>
    <row r="550" spans="1:54" s="8" customFormat="1">
      <c r="A550"/>
      <c r="B550"/>
      <c r="C550"/>
      <c r="D550"/>
      <c r="E550"/>
      <c r="F550"/>
      <c r="G550"/>
      <c r="H550"/>
      <c r="I550"/>
      <c r="J550"/>
      <c r="K550"/>
      <c r="L550"/>
      <c r="M550"/>
      <c r="N550"/>
      <c r="Q550"/>
      <c r="R550"/>
      <c r="S550"/>
      <c r="T550" s="47"/>
      <c r="U550"/>
      <c r="V550"/>
      <c r="W550"/>
      <c r="X550"/>
      <c r="Y550"/>
      <c r="Z550" s="12"/>
      <c r="AA550" s="12"/>
      <c r="AB550" s="12"/>
      <c r="AC550" s="12"/>
      <c r="AD550"/>
      <c r="AE550"/>
      <c r="AF550"/>
      <c r="AG550"/>
      <c r="AH550"/>
      <c r="AI550"/>
      <c r="AJ550"/>
      <c r="AK550"/>
      <c r="AL550"/>
      <c r="AM550"/>
      <c r="AN550"/>
      <c r="AO550"/>
      <c r="AP550"/>
      <c r="AQ550"/>
      <c r="AR550"/>
      <c r="AS550"/>
      <c r="AT550"/>
      <c r="AU550"/>
      <c r="AV550"/>
      <c r="AW550"/>
      <c r="AX550"/>
      <c r="AY550"/>
      <c r="AZ550"/>
      <c r="BA550"/>
      <c r="BB550"/>
    </row>
    <row r="551" spans="1:54" s="8" customFormat="1">
      <c r="A551"/>
      <c r="B551"/>
      <c r="C551"/>
      <c r="D551"/>
      <c r="E551"/>
      <c r="F551"/>
      <c r="G551"/>
      <c r="H551"/>
      <c r="I551"/>
      <c r="J551"/>
      <c r="K551"/>
      <c r="L551"/>
      <c r="M551"/>
      <c r="N551"/>
      <c r="Q551"/>
      <c r="R551"/>
      <c r="S551"/>
      <c r="T551" s="47"/>
      <c r="U551"/>
      <c r="V551"/>
      <c r="W551"/>
      <c r="X551"/>
      <c r="Y551"/>
      <c r="Z551" s="12"/>
      <c r="AA551" s="12"/>
      <c r="AB551" s="12"/>
      <c r="AC551" s="12"/>
      <c r="AD551"/>
      <c r="AE551"/>
      <c r="AF551"/>
      <c r="AG551"/>
      <c r="AH551"/>
      <c r="AI551"/>
      <c r="AJ551"/>
      <c r="AK551"/>
      <c r="AL551"/>
      <c r="AM551"/>
      <c r="AN551"/>
      <c r="AO551"/>
      <c r="AP551"/>
      <c r="AQ551"/>
      <c r="AR551"/>
      <c r="AS551"/>
      <c r="AT551"/>
      <c r="AU551"/>
      <c r="AV551"/>
      <c r="AW551"/>
      <c r="AX551"/>
      <c r="AY551"/>
      <c r="AZ551"/>
      <c r="BA551"/>
      <c r="BB551"/>
    </row>
    <row r="552" spans="1:54" s="8" customFormat="1">
      <c r="A552"/>
      <c r="B552"/>
      <c r="C552"/>
      <c r="D552"/>
      <c r="E552"/>
      <c r="F552"/>
      <c r="G552"/>
      <c r="H552"/>
      <c r="I552"/>
      <c r="J552"/>
      <c r="K552"/>
      <c r="L552"/>
      <c r="M552"/>
      <c r="N552"/>
      <c r="Q552"/>
      <c r="R552"/>
      <c r="S552"/>
      <c r="T552" s="47"/>
      <c r="U552"/>
      <c r="V552"/>
      <c r="W552"/>
      <c r="X552"/>
      <c r="Y552"/>
      <c r="Z552" s="12"/>
      <c r="AA552" s="12"/>
      <c r="AB552" s="12"/>
      <c r="AC552" s="12"/>
      <c r="AD552"/>
      <c r="AE552"/>
      <c r="AF552"/>
      <c r="AG552"/>
      <c r="AH552"/>
      <c r="AI552"/>
      <c r="AJ552"/>
      <c r="AK552"/>
      <c r="AL552"/>
      <c r="AM552"/>
      <c r="AN552"/>
      <c r="AO552"/>
      <c r="AP552"/>
      <c r="AQ552"/>
      <c r="AR552"/>
      <c r="AS552"/>
      <c r="AT552"/>
      <c r="AU552"/>
      <c r="AV552"/>
      <c r="AW552"/>
      <c r="AX552"/>
      <c r="AY552"/>
      <c r="AZ552"/>
      <c r="BA552"/>
      <c r="BB552"/>
    </row>
    <row r="553" spans="1:54" s="8" customFormat="1">
      <c r="A553"/>
      <c r="B553"/>
      <c r="C553"/>
      <c r="D553"/>
      <c r="E553"/>
      <c r="F553"/>
      <c r="G553"/>
      <c r="H553"/>
      <c r="I553"/>
      <c r="J553"/>
      <c r="K553"/>
      <c r="L553"/>
      <c r="M553"/>
      <c r="N553"/>
      <c r="Q553"/>
      <c r="R553"/>
      <c r="S553"/>
      <c r="T553" s="47"/>
      <c r="U553"/>
      <c r="V553"/>
      <c r="W553"/>
      <c r="X553"/>
      <c r="Y553"/>
      <c r="Z553" s="12"/>
      <c r="AA553" s="12"/>
      <c r="AB553" s="12"/>
      <c r="AC553" s="12"/>
      <c r="AD553"/>
      <c r="AE553"/>
      <c r="AF553"/>
      <c r="AG553"/>
      <c r="AH553"/>
      <c r="AI553"/>
      <c r="AJ553"/>
      <c r="AK553"/>
      <c r="AL553"/>
      <c r="AM553"/>
      <c r="AN553"/>
      <c r="AO553"/>
      <c r="AP553"/>
      <c r="AQ553"/>
      <c r="AR553"/>
      <c r="AS553"/>
      <c r="AT553"/>
      <c r="AU553"/>
      <c r="AV553"/>
      <c r="AW553"/>
      <c r="AX553"/>
      <c r="AY553"/>
      <c r="AZ553"/>
      <c r="BA553"/>
      <c r="BB553"/>
    </row>
    <row r="554" spans="1:54" s="8" customFormat="1">
      <c r="A554"/>
      <c r="B554"/>
      <c r="C554"/>
      <c r="D554"/>
      <c r="E554"/>
      <c r="F554"/>
      <c r="G554"/>
      <c r="H554"/>
      <c r="I554"/>
      <c r="J554"/>
      <c r="K554"/>
      <c r="L554"/>
      <c r="M554"/>
      <c r="N554"/>
      <c r="Q554"/>
      <c r="R554"/>
      <c r="S554"/>
      <c r="T554" s="47"/>
      <c r="U554"/>
      <c r="V554"/>
      <c r="W554"/>
      <c r="X554"/>
      <c r="Y554"/>
      <c r="Z554" s="12"/>
      <c r="AA554" s="12"/>
      <c r="AB554" s="12"/>
      <c r="AC554" s="12"/>
      <c r="AD554"/>
      <c r="AE554"/>
      <c r="AF554"/>
      <c r="AG554"/>
      <c r="AH554"/>
      <c r="AI554"/>
      <c r="AJ554"/>
      <c r="AK554"/>
      <c r="AL554"/>
      <c r="AM554"/>
      <c r="AN554"/>
      <c r="AO554"/>
      <c r="AP554"/>
      <c r="AQ554"/>
      <c r="AR554"/>
      <c r="AS554"/>
      <c r="AT554"/>
      <c r="AU554"/>
      <c r="AV554"/>
      <c r="AW554"/>
      <c r="AX554"/>
      <c r="AY554"/>
      <c r="AZ554"/>
      <c r="BA554"/>
      <c r="BB554"/>
    </row>
    <row r="555" spans="1:54" s="8" customFormat="1">
      <c r="A555"/>
      <c r="B555"/>
      <c r="C555"/>
      <c r="D555"/>
      <c r="E555"/>
      <c r="F555"/>
      <c r="G555"/>
      <c r="H555"/>
      <c r="I555"/>
      <c r="J555"/>
      <c r="K555"/>
      <c r="L555"/>
      <c r="M555"/>
      <c r="N555"/>
      <c r="Q555"/>
      <c r="R555"/>
      <c r="S555"/>
      <c r="T555" s="47"/>
      <c r="U555"/>
      <c r="V555"/>
      <c r="W555"/>
      <c r="X555"/>
      <c r="Y555"/>
      <c r="Z555" s="12"/>
      <c r="AA555" s="12"/>
      <c r="AB555" s="12"/>
      <c r="AC555" s="12"/>
      <c r="AD555"/>
      <c r="AE555"/>
      <c r="AF555"/>
      <c r="AG555"/>
      <c r="AH555"/>
      <c r="AI555"/>
      <c r="AJ555"/>
      <c r="AK555"/>
      <c r="AL555"/>
      <c r="AM555"/>
      <c r="AN555"/>
      <c r="AO555"/>
      <c r="AP555"/>
      <c r="AQ555"/>
      <c r="AR555"/>
      <c r="AS555"/>
      <c r="AT555"/>
      <c r="AU555"/>
      <c r="AV555"/>
      <c r="AW555"/>
      <c r="AX555"/>
      <c r="AY555"/>
      <c r="AZ555"/>
      <c r="BA555"/>
      <c r="BB555"/>
    </row>
    <row r="556" spans="1:54" s="8" customFormat="1">
      <c r="A556"/>
      <c r="B556"/>
      <c r="C556"/>
      <c r="D556"/>
      <c r="E556"/>
      <c r="F556"/>
      <c r="G556"/>
      <c r="H556"/>
      <c r="I556"/>
      <c r="J556"/>
      <c r="K556"/>
      <c r="L556"/>
      <c r="M556"/>
      <c r="N556"/>
      <c r="Q556"/>
      <c r="R556"/>
      <c r="S556"/>
      <c r="T556" s="47"/>
      <c r="U556"/>
      <c r="V556"/>
      <c r="W556"/>
      <c r="X556"/>
      <c r="Y556"/>
      <c r="Z556" s="12"/>
      <c r="AA556" s="12"/>
      <c r="AB556" s="12"/>
      <c r="AC556" s="12"/>
      <c r="AD556"/>
      <c r="AE556"/>
      <c r="AF556"/>
      <c r="AG556"/>
      <c r="AH556"/>
      <c r="AI556"/>
      <c r="AJ556"/>
      <c r="AK556"/>
      <c r="AL556"/>
      <c r="AM556"/>
      <c r="AN556"/>
      <c r="AO556"/>
      <c r="AP556"/>
      <c r="AQ556"/>
      <c r="AR556"/>
      <c r="AS556"/>
      <c r="AT556"/>
      <c r="AU556"/>
      <c r="AV556"/>
      <c r="AW556"/>
      <c r="AX556"/>
      <c r="AY556"/>
      <c r="AZ556"/>
      <c r="BA556"/>
      <c r="BB556"/>
    </row>
    <row r="557" spans="1:54" s="8" customFormat="1">
      <c r="A557"/>
      <c r="B557"/>
      <c r="C557"/>
      <c r="D557"/>
      <c r="E557"/>
      <c r="F557"/>
      <c r="G557"/>
      <c r="H557"/>
      <c r="I557"/>
      <c r="J557"/>
      <c r="K557"/>
      <c r="L557"/>
      <c r="M557"/>
      <c r="N557"/>
      <c r="Q557"/>
      <c r="R557"/>
      <c r="S557"/>
      <c r="T557" s="47"/>
      <c r="U557"/>
      <c r="V557"/>
      <c r="W557"/>
      <c r="X557"/>
      <c r="Y557"/>
      <c r="Z557" s="12"/>
      <c r="AA557" s="12"/>
      <c r="AB557" s="12"/>
      <c r="AC557" s="12"/>
      <c r="AD557"/>
      <c r="AE557"/>
      <c r="AF557"/>
      <c r="AG557"/>
      <c r="AH557"/>
      <c r="AI557"/>
      <c r="AJ557"/>
      <c r="AK557"/>
      <c r="AL557"/>
      <c r="AM557"/>
      <c r="AN557"/>
      <c r="AO557"/>
      <c r="AP557"/>
      <c r="AQ557"/>
      <c r="AR557"/>
      <c r="AS557"/>
      <c r="AT557"/>
      <c r="AU557"/>
      <c r="AV557"/>
      <c r="AW557"/>
      <c r="AX557"/>
      <c r="AY557"/>
      <c r="AZ557"/>
      <c r="BA557"/>
      <c r="BB557"/>
    </row>
    <row r="558" spans="1:54" s="8" customFormat="1">
      <c r="A558"/>
      <c r="B558"/>
      <c r="C558"/>
      <c r="D558"/>
      <c r="E558"/>
      <c r="F558"/>
      <c r="G558"/>
      <c r="H558"/>
      <c r="I558"/>
      <c r="J558"/>
      <c r="K558"/>
      <c r="L558"/>
      <c r="M558"/>
      <c r="N558"/>
      <c r="Q558"/>
      <c r="R558"/>
      <c r="S558"/>
      <c r="T558" s="47"/>
      <c r="U558"/>
      <c r="V558"/>
      <c r="W558"/>
      <c r="X558"/>
      <c r="Y558"/>
      <c r="Z558" s="12"/>
      <c r="AA558" s="12"/>
      <c r="AB558" s="12"/>
      <c r="AC558" s="12"/>
      <c r="AD558"/>
      <c r="AE558"/>
      <c r="AF558"/>
      <c r="AG558"/>
      <c r="AH558"/>
      <c r="AI558"/>
      <c r="AJ558"/>
      <c r="AK558"/>
      <c r="AL558"/>
      <c r="AM558"/>
      <c r="AN558"/>
      <c r="AO558"/>
      <c r="AP558"/>
      <c r="AQ558"/>
      <c r="AR558"/>
      <c r="AS558"/>
      <c r="AT558"/>
      <c r="AU558"/>
      <c r="AV558"/>
      <c r="AW558"/>
      <c r="AX558"/>
      <c r="AY558"/>
      <c r="AZ558"/>
      <c r="BA558"/>
      <c r="BB558"/>
    </row>
    <row r="559" spans="1:54" s="8" customFormat="1">
      <c r="A559"/>
      <c r="B559"/>
      <c r="C559"/>
      <c r="D559"/>
      <c r="E559"/>
      <c r="F559"/>
      <c r="G559"/>
      <c r="H559"/>
      <c r="I559"/>
      <c r="J559"/>
      <c r="K559"/>
      <c r="L559"/>
      <c r="M559"/>
      <c r="N559"/>
      <c r="Q559"/>
      <c r="R559"/>
      <c r="S559"/>
      <c r="T559" s="47"/>
      <c r="U559"/>
      <c r="V559"/>
      <c r="W559"/>
      <c r="X559"/>
      <c r="Y559"/>
      <c r="Z559" s="12"/>
      <c r="AA559" s="12"/>
      <c r="AB559" s="12"/>
      <c r="AC559" s="12"/>
      <c r="AD559"/>
      <c r="AE559"/>
      <c r="AF559"/>
      <c r="AG559"/>
      <c r="AH559"/>
      <c r="AI559"/>
      <c r="AJ559"/>
      <c r="AK559"/>
      <c r="AL559"/>
      <c r="AM559"/>
      <c r="AN559"/>
      <c r="AO559"/>
      <c r="AP559"/>
      <c r="AQ559"/>
      <c r="AR559"/>
      <c r="AS559"/>
      <c r="AT559"/>
      <c r="AU559"/>
      <c r="AV559"/>
      <c r="AW559"/>
      <c r="AX559"/>
      <c r="AY559"/>
      <c r="AZ559"/>
      <c r="BA559"/>
      <c r="BB559"/>
    </row>
    <row r="560" spans="1:54" s="8" customFormat="1">
      <c r="A560"/>
      <c r="B560"/>
      <c r="C560"/>
      <c r="D560"/>
      <c r="E560"/>
      <c r="F560"/>
      <c r="G560"/>
      <c r="H560"/>
      <c r="I560"/>
      <c r="J560"/>
      <c r="K560"/>
      <c r="L560"/>
      <c r="M560"/>
      <c r="N560"/>
      <c r="Q560"/>
      <c r="R560"/>
      <c r="S560"/>
      <c r="T560" s="47"/>
      <c r="U560"/>
      <c r="V560"/>
      <c r="W560"/>
      <c r="X560"/>
      <c r="Y560"/>
      <c r="Z560" s="12"/>
      <c r="AA560" s="12"/>
      <c r="AB560" s="12"/>
      <c r="AC560" s="12"/>
      <c r="AD560"/>
      <c r="AE560"/>
      <c r="AF560"/>
      <c r="AG560"/>
      <c r="AH560"/>
      <c r="AI560"/>
      <c r="AJ560"/>
      <c r="AK560"/>
      <c r="AL560"/>
      <c r="AM560"/>
      <c r="AN560"/>
      <c r="AO560"/>
      <c r="AP560"/>
      <c r="AQ560"/>
      <c r="AR560"/>
      <c r="AS560"/>
      <c r="AT560"/>
      <c r="AU560"/>
      <c r="AV560"/>
      <c r="AW560"/>
      <c r="AX560"/>
      <c r="AY560"/>
      <c r="AZ560"/>
      <c r="BA560"/>
      <c r="BB560"/>
    </row>
    <row r="561" spans="1:54" s="8" customFormat="1">
      <c r="A561"/>
      <c r="B561"/>
      <c r="C561"/>
      <c r="D561"/>
      <c r="E561"/>
      <c r="F561"/>
      <c r="G561"/>
      <c r="H561"/>
      <c r="I561"/>
      <c r="J561"/>
      <c r="K561"/>
      <c r="L561"/>
      <c r="M561"/>
      <c r="N561"/>
      <c r="Q561"/>
      <c r="R561"/>
      <c r="S561"/>
      <c r="T561" s="47"/>
      <c r="U561"/>
      <c r="V561"/>
      <c r="W561"/>
      <c r="X561"/>
      <c r="Y561"/>
      <c r="Z561" s="12"/>
      <c r="AA561" s="12"/>
      <c r="AB561" s="12"/>
      <c r="AC561" s="12"/>
      <c r="AD561"/>
      <c r="AE561"/>
      <c r="AF561"/>
      <c r="AG561"/>
      <c r="AH561"/>
      <c r="AI561"/>
      <c r="AJ561"/>
      <c r="AK561"/>
      <c r="AL561"/>
      <c r="AM561"/>
      <c r="AN561"/>
      <c r="AO561"/>
      <c r="AP561"/>
      <c r="AQ561"/>
      <c r="AR561"/>
      <c r="AS561"/>
      <c r="AT561"/>
      <c r="AU561"/>
      <c r="AV561"/>
      <c r="AW561"/>
      <c r="AX561"/>
      <c r="AY561"/>
      <c r="AZ561"/>
      <c r="BA561"/>
      <c r="BB561"/>
    </row>
    <row r="562" spans="1:54" s="8" customFormat="1">
      <c r="A562"/>
      <c r="B562"/>
      <c r="C562"/>
      <c r="D562"/>
      <c r="E562"/>
      <c r="F562"/>
      <c r="G562"/>
      <c r="H562"/>
      <c r="I562"/>
      <c r="J562"/>
      <c r="K562"/>
      <c r="L562"/>
      <c r="M562"/>
      <c r="N562"/>
      <c r="Q562"/>
      <c r="R562"/>
      <c r="S562"/>
      <c r="T562" s="47"/>
      <c r="U562"/>
      <c r="V562"/>
      <c r="W562"/>
      <c r="X562"/>
      <c r="Y562"/>
      <c r="Z562" s="12"/>
      <c r="AA562" s="12"/>
      <c r="AB562" s="12"/>
      <c r="AC562" s="12"/>
      <c r="AD562"/>
      <c r="AE562"/>
      <c r="AF562"/>
      <c r="AG562"/>
      <c r="AH562"/>
      <c r="AI562"/>
      <c r="AJ562"/>
      <c r="AK562"/>
      <c r="AL562"/>
      <c r="AM562"/>
      <c r="AN562"/>
      <c r="AO562"/>
      <c r="AP562"/>
      <c r="AQ562"/>
      <c r="AR562"/>
      <c r="AS562"/>
      <c r="AT562"/>
      <c r="AU562"/>
      <c r="AV562"/>
      <c r="AW562"/>
      <c r="AX562"/>
      <c r="AY562"/>
      <c r="AZ562"/>
      <c r="BA562"/>
      <c r="BB562"/>
    </row>
    <row r="563" spans="1:54" s="8" customFormat="1">
      <c r="A563"/>
      <c r="B563"/>
      <c r="C563"/>
      <c r="D563"/>
      <c r="E563"/>
      <c r="F563"/>
      <c r="G563"/>
      <c r="H563"/>
      <c r="I563"/>
      <c r="J563"/>
      <c r="K563"/>
      <c r="L563"/>
      <c r="M563"/>
      <c r="N563"/>
      <c r="Q563"/>
      <c r="R563"/>
      <c r="S563"/>
      <c r="T563" s="47"/>
      <c r="U563"/>
      <c r="V563"/>
      <c r="W563"/>
      <c r="X563"/>
      <c r="Y563"/>
      <c r="Z563" s="12"/>
      <c r="AA563" s="12"/>
      <c r="AB563" s="12"/>
      <c r="AC563" s="12"/>
      <c r="AD563"/>
      <c r="AE563"/>
      <c r="AF563"/>
      <c r="AG563"/>
      <c r="AH563"/>
      <c r="AI563"/>
      <c r="AJ563"/>
      <c r="AK563"/>
      <c r="AL563"/>
      <c r="AM563"/>
      <c r="AN563"/>
      <c r="AO563"/>
      <c r="AP563"/>
      <c r="AQ563"/>
      <c r="AR563"/>
      <c r="AS563"/>
      <c r="AT563"/>
      <c r="AU563"/>
      <c r="AV563"/>
      <c r="AW563"/>
      <c r="AX563"/>
      <c r="AY563"/>
      <c r="AZ563"/>
      <c r="BA563"/>
      <c r="BB563"/>
    </row>
    <row r="564" spans="1:54" s="8" customFormat="1">
      <c r="A564"/>
      <c r="B564"/>
      <c r="C564"/>
      <c r="D564"/>
      <c r="E564"/>
      <c r="F564"/>
      <c r="G564"/>
      <c r="H564"/>
      <c r="I564"/>
      <c r="J564"/>
      <c r="K564"/>
      <c r="L564"/>
      <c r="M564"/>
      <c r="N564"/>
      <c r="Q564"/>
      <c r="R564"/>
      <c r="S564"/>
      <c r="T564" s="47"/>
      <c r="U564"/>
      <c r="V564"/>
      <c r="W564"/>
      <c r="X564"/>
      <c r="Y564"/>
      <c r="Z564" s="12"/>
      <c r="AA564" s="12"/>
      <c r="AB564" s="12"/>
      <c r="AC564" s="12"/>
      <c r="AD564"/>
      <c r="AE564"/>
      <c r="AF564"/>
      <c r="AG564"/>
      <c r="AH564"/>
      <c r="AI564"/>
      <c r="AJ564"/>
      <c r="AK564"/>
      <c r="AL564"/>
      <c r="AM564"/>
      <c r="AN564"/>
      <c r="AO564"/>
      <c r="AP564"/>
      <c r="AQ564"/>
      <c r="AR564"/>
      <c r="AS564"/>
      <c r="AT564"/>
      <c r="AU564"/>
      <c r="AV564"/>
      <c r="AW564"/>
      <c r="AX564"/>
      <c r="AY564"/>
      <c r="AZ564"/>
      <c r="BA564"/>
      <c r="BB564"/>
    </row>
    <row r="565" spans="1:54" s="8" customFormat="1">
      <c r="A565"/>
      <c r="B565"/>
      <c r="C565"/>
      <c r="D565"/>
      <c r="E565"/>
      <c r="F565"/>
      <c r="G565"/>
      <c r="H565"/>
      <c r="I565"/>
      <c r="J565"/>
      <c r="K565"/>
      <c r="L565"/>
      <c r="M565"/>
      <c r="N565"/>
      <c r="Q565"/>
      <c r="R565"/>
      <c r="S565"/>
      <c r="T565" s="47"/>
      <c r="U565"/>
      <c r="V565"/>
      <c r="W565"/>
      <c r="X565"/>
      <c r="Y565"/>
      <c r="Z565" s="12"/>
      <c r="AA565" s="12"/>
      <c r="AB565" s="12"/>
      <c r="AC565" s="12"/>
      <c r="AD565"/>
      <c r="AE565"/>
      <c r="AF565"/>
      <c r="AG565"/>
      <c r="AH565"/>
      <c r="AI565"/>
      <c r="AJ565"/>
      <c r="AK565"/>
      <c r="AL565"/>
      <c r="AM565"/>
      <c r="AN565"/>
      <c r="AO565"/>
      <c r="AP565"/>
      <c r="AQ565"/>
      <c r="AR565"/>
      <c r="AS565"/>
      <c r="AT565"/>
      <c r="AU565"/>
      <c r="AV565"/>
      <c r="AW565"/>
      <c r="AX565"/>
      <c r="AY565"/>
      <c r="AZ565"/>
      <c r="BA565"/>
      <c r="BB565"/>
    </row>
    <row r="566" spans="1:54" s="8" customFormat="1">
      <c r="A566"/>
      <c r="B566"/>
      <c r="C566"/>
      <c r="D566"/>
      <c r="E566"/>
      <c r="F566"/>
      <c r="G566"/>
      <c r="H566"/>
      <c r="I566"/>
      <c r="J566"/>
      <c r="K566"/>
      <c r="L566"/>
      <c r="M566"/>
      <c r="N566"/>
      <c r="Q566"/>
      <c r="R566"/>
      <c r="S566"/>
      <c r="T566" s="47"/>
      <c r="U566"/>
      <c r="V566"/>
      <c r="W566"/>
      <c r="X566"/>
      <c r="Y566"/>
      <c r="Z566" s="12"/>
      <c r="AA566" s="12"/>
      <c r="AB566" s="12"/>
      <c r="AC566" s="12"/>
      <c r="AD566"/>
      <c r="AE566"/>
      <c r="AF566"/>
      <c r="AG566"/>
      <c r="AH566"/>
      <c r="AI566"/>
      <c r="AJ566"/>
      <c r="AK566"/>
      <c r="AL566"/>
      <c r="AM566"/>
      <c r="AN566"/>
      <c r="AO566"/>
      <c r="AP566"/>
      <c r="AQ566"/>
      <c r="AR566"/>
      <c r="AS566"/>
      <c r="AT566"/>
      <c r="AU566"/>
      <c r="AV566"/>
      <c r="AW566"/>
      <c r="AX566"/>
      <c r="AY566"/>
      <c r="AZ566"/>
      <c r="BA566"/>
      <c r="BB566"/>
    </row>
    <row r="567" spans="1:54" s="8" customFormat="1">
      <c r="A567"/>
      <c r="B567"/>
      <c r="C567"/>
      <c r="D567"/>
      <c r="E567"/>
      <c r="F567"/>
      <c r="G567"/>
      <c r="H567"/>
      <c r="I567"/>
      <c r="J567"/>
      <c r="K567"/>
      <c r="L567"/>
      <c r="M567"/>
      <c r="N567"/>
      <c r="Q567"/>
      <c r="R567"/>
      <c r="S567"/>
      <c r="T567" s="47"/>
      <c r="U567"/>
      <c r="V567"/>
      <c r="W567"/>
      <c r="X567"/>
      <c r="Y567"/>
      <c r="Z567" s="12"/>
      <c r="AA567" s="12"/>
      <c r="AB567" s="12"/>
      <c r="AC567" s="12"/>
      <c r="AD567"/>
      <c r="AE567"/>
      <c r="AF567"/>
      <c r="AG567"/>
      <c r="AH567"/>
      <c r="AI567"/>
      <c r="AJ567"/>
      <c r="AK567"/>
      <c r="AL567"/>
      <c r="AM567"/>
      <c r="AN567"/>
      <c r="AO567"/>
      <c r="AP567"/>
      <c r="AQ567"/>
      <c r="AR567"/>
      <c r="AS567"/>
      <c r="AT567"/>
      <c r="AU567"/>
      <c r="AV567"/>
      <c r="AW567"/>
      <c r="AX567"/>
      <c r="AY567"/>
      <c r="AZ567"/>
      <c r="BA567"/>
      <c r="BB567"/>
    </row>
    <row r="568" spans="1:54" s="8" customFormat="1">
      <c r="A568"/>
      <c r="B568"/>
      <c r="C568"/>
      <c r="D568"/>
      <c r="E568"/>
      <c r="F568"/>
      <c r="G568"/>
      <c r="H568"/>
      <c r="I568"/>
      <c r="J568"/>
      <c r="K568"/>
      <c r="L568"/>
      <c r="M568"/>
      <c r="N568"/>
      <c r="Q568"/>
      <c r="R568"/>
      <c r="S568"/>
      <c r="T568" s="47"/>
      <c r="U568"/>
      <c r="V568"/>
      <c r="W568"/>
      <c r="X568"/>
      <c r="Y568"/>
      <c r="Z568" s="12"/>
      <c r="AA568" s="12"/>
      <c r="AB568" s="12"/>
      <c r="AC568" s="12"/>
      <c r="AD568"/>
      <c r="AE568"/>
      <c r="AF568"/>
      <c r="AG568"/>
      <c r="AH568"/>
      <c r="AI568"/>
      <c r="AJ568"/>
      <c r="AK568"/>
      <c r="AL568"/>
      <c r="AM568"/>
      <c r="AN568"/>
      <c r="AO568"/>
      <c r="AP568"/>
      <c r="AQ568"/>
      <c r="AR568"/>
      <c r="AS568"/>
      <c r="AT568"/>
      <c r="AU568"/>
      <c r="AV568"/>
      <c r="AW568"/>
      <c r="AX568"/>
      <c r="AY568"/>
      <c r="AZ568"/>
      <c r="BA568"/>
      <c r="BB568"/>
    </row>
    <row r="569" spans="1:54" s="8" customFormat="1">
      <c r="A569"/>
      <c r="B569"/>
      <c r="C569"/>
      <c r="D569"/>
      <c r="E569"/>
      <c r="F569"/>
      <c r="G569"/>
      <c r="H569"/>
      <c r="I569"/>
      <c r="J569"/>
      <c r="K569"/>
      <c r="L569"/>
      <c r="M569"/>
      <c r="N569"/>
      <c r="Q569"/>
      <c r="R569"/>
      <c r="S569"/>
      <c r="T569" s="47"/>
      <c r="U569"/>
      <c r="V569"/>
      <c r="W569"/>
      <c r="X569"/>
      <c r="Y569"/>
      <c r="Z569" s="12"/>
      <c r="AA569" s="12"/>
      <c r="AB569" s="12"/>
      <c r="AC569" s="12"/>
      <c r="AD569"/>
      <c r="AE569"/>
      <c r="AF569"/>
      <c r="AG569"/>
      <c r="AH569"/>
      <c r="AI569"/>
      <c r="AJ569"/>
      <c r="AK569"/>
      <c r="AL569"/>
      <c r="AM569"/>
      <c r="AN569"/>
      <c r="AO569"/>
      <c r="AP569"/>
      <c r="AQ569"/>
      <c r="AR569"/>
      <c r="AS569"/>
      <c r="AT569"/>
      <c r="AU569"/>
      <c r="AV569"/>
      <c r="AW569"/>
      <c r="AX569"/>
      <c r="AY569"/>
      <c r="AZ569"/>
      <c r="BA569"/>
      <c r="BB569"/>
    </row>
    <row r="570" spans="1:54" s="8" customFormat="1">
      <c r="A570"/>
      <c r="B570"/>
      <c r="C570"/>
      <c r="D570"/>
      <c r="E570"/>
      <c r="F570"/>
      <c r="G570"/>
      <c r="H570"/>
      <c r="I570"/>
      <c r="J570"/>
      <c r="K570"/>
      <c r="L570"/>
      <c r="M570"/>
      <c r="N570"/>
      <c r="Q570"/>
      <c r="R570"/>
      <c r="S570"/>
      <c r="T570" s="47"/>
      <c r="U570"/>
      <c r="V570"/>
      <c r="W570"/>
      <c r="X570"/>
      <c r="Y570"/>
      <c r="Z570" s="12"/>
      <c r="AA570" s="12"/>
      <c r="AB570" s="12"/>
      <c r="AC570" s="12"/>
      <c r="AD570"/>
      <c r="AE570"/>
      <c r="AF570"/>
      <c r="AG570"/>
      <c r="AH570"/>
      <c r="AI570"/>
      <c r="AJ570"/>
      <c r="AK570"/>
      <c r="AL570"/>
      <c r="AM570"/>
      <c r="AN570"/>
      <c r="AO570"/>
      <c r="AP570"/>
      <c r="AQ570"/>
      <c r="AR570"/>
      <c r="AS570"/>
      <c r="AT570"/>
      <c r="AU570"/>
      <c r="AV570"/>
      <c r="AW570"/>
      <c r="AX570"/>
      <c r="AY570"/>
      <c r="AZ570"/>
      <c r="BA570"/>
      <c r="BB570"/>
    </row>
    <row r="571" spans="1:54" s="8" customFormat="1">
      <c r="A571"/>
      <c r="B571"/>
      <c r="C571"/>
      <c r="D571"/>
      <c r="E571"/>
      <c r="F571"/>
      <c r="G571"/>
      <c r="H571"/>
      <c r="I571"/>
      <c r="J571"/>
      <c r="K571"/>
      <c r="L571"/>
      <c r="M571"/>
      <c r="N571"/>
      <c r="Q571"/>
      <c r="R571"/>
      <c r="S571"/>
      <c r="T571" s="47"/>
      <c r="U571"/>
      <c r="V571"/>
      <c r="W571"/>
      <c r="X571"/>
      <c r="Y571"/>
      <c r="Z571" s="12"/>
      <c r="AA571" s="12"/>
      <c r="AB571" s="12"/>
      <c r="AC571" s="12"/>
      <c r="AD571"/>
      <c r="AE571"/>
      <c r="AF571"/>
      <c r="AG571"/>
      <c r="AH571"/>
      <c r="AI571"/>
      <c r="AJ571"/>
      <c r="AK571"/>
      <c r="AL571"/>
      <c r="AM571"/>
      <c r="AN571"/>
      <c r="AO571"/>
      <c r="AP571"/>
      <c r="AQ571"/>
      <c r="AR571"/>
      <c r="AS571"/>
      <c r="AT571"/>
      <c r="AU571"/>
      <c r="AV571"/>
      <c r="AW571"/>
      <c r="AX571"/>
      <c r="AY571"/>
      <c r="AZ571"/>
      <c r="BA571"/>
      <c r="BB571"/>
    </row>
    <row r="572" spans="1:54" s="8" customFormat="1">
      <c r="A572"/>
      <c r="B572"/>
      <c r="C572"/>
      <c r="D572"/>
      <c r="E572"/>
      <c r="F572"/>
      <c r="G572"/>
      <c r="H572"/>
      <c r="I572"/>
      <c r="J572"/>
      <c r="K572"/>
      <c r="L572"/>
      <c r="M572"/>
      <c r="N572"/>
      <c r="Q572"/>
      <c r="R572"/>
      <c r="S572"/>
      <c r="T572" s="47"/>
      <c r="U572"/>
      <c r="V572"/>
      <c r="W572"/>
      <c r="X572"/>
      <c r="Y572"/>
      <c r="Z572" s="12"/>
      <c r="AA572" s="12"/>
      <c r="AB572" s="12"/>
      <c r="AC572" s="12"/>
      <c r="AD572"/>
      <c r="AE572"/>
      <c r="AF572"/>
      <c r="AG572"/>
      <c r="AH572"/>
      <c r="AI572"/>
      <c r="AJ572"/>
      <c r="AK572"/>
      <c r="AL572"/>
      <c r="AM572"/>
      <c r="AN572"/>
      <c r="AO572"/>
      <c r="AP572"/>
      <c r="AQ572"/>
      <c r="AR572"/>
      <c r="AS572"/>
      <c r="AT572"/>
      <c r="AU572"/>
      <c r="AV572"/>
      <c r="AW572"/>
      <c r="AX572"/>
      <c r="AY572"/>
      <c r="AZ572"/>
      <c r="BA572"/>
      <c r="BB572"/>
    </row>
    <row r="573" spans="1:54" s="8" customFormat="1">
      <c r="A573"/>
      <c r="B573"/>
      <c r="C573"/>
      <c r="D573"/>
      <c r="E573"/>
      <c r="F573"/>
      <c r="G573"/>
      <c r="H573"/>
      <c r="I573"/>
      <c r="J573"/>
      <c r="K573"/>
      <c r="L573"/>
      <c r="M573"/>
      <c r="N573"/>
      <c r="Q573"/>
      <c r="R573"/>
      <c r="S573"/>
      <c r="T573" s="47"/>
      <c r="U573"/>
      <c r="V573"/>
      <c r="W573"/>
      <c r="X573"/>
      <c r="Y573"/>
      <c r="Z573" s="12"/>
      <c r="AA573" s="12"/>
      <c r="AB573" s="12"/>
      <c r="AC573" s="12"/>
      <c r="AD573"/>
      <c r="AE573"/>
      <c r="AF573"/>
      <c r="AG573"/>
      <c r="AH573"/>
      <c r="AI573"/>
      <c r="AJ573"/>
      <c r="AK573"/>
      <c r="AL573"/>
      <c r="AM573"/>
      <c r="AN573"/>
      <c r="AO573"/>
      <c r="AP573"/>
      <c r="AQ573"/>
      <c r="AR573"/>
      <c r="AS573"/>
      <c r="AT573"/>
      <c r="AU573"/>
      <c r="AV573"/>
      <c r="AW573"/>
      <c r="AX573"/>
      <c r="AY573"/>
      <c r="AZ573"/>
      <c r="BA573"/>
      <c r="BB573"/>
    </row>
    <row r="574" spans="1:54" s="8" customFormat="1">
      <c r="A574"/>
      <c r="B574"/>
      <c r="C574"/>
      <c r="D574"/>
      <c r="E574"/>
      <c r="F574"/>
      <c r="G574"/>
      <c r="H574"/>
      <c r="I574"/>
      <c r="J574"/>
      <c r="K574"/>
      <c r="L574"/>
      <c r="M574"/>
      <c r="N574"/>
      <c r="Q574"/>
      <c r="R574"/>
      <c r="S574"/>
      <c r="T574" s="47"/>
      <c r="U574"/>
      <c r="V574"/>
      <c r="W574"/>
      <c r="X574"/>
      <c r="Y574"/>
      <c r="Z574" s="12"/>
      <c r="AA574" s="12"/>
      <c r="AB574" s="12"/>
      <c r="AC574" s="12"/>
      <c r="AD574"/>
      <c r="AE574"/>
      <c r="AF574"/>
      <c r="AG574"/>
      <c r="AH574"/>
      <c r="AI574"/>
      <c r="AJ574"/>
      <c r="AK574"/>
      <c r="AL574"/>
      <c r="AM574"/>
      <c r="AN574"/>
      <c r="AO574"/>
      <c r="AP574"/>
      <c r="AQ574"/>
      <c r="AR574"/>
      <c r="AS574"/>
      <c r="AT574"/>
      <c r="AU574"/>
      <c r="AV574"/>
      <c r="AW574"/>
      <c r="AX574"/>
      <c r="AY574"/>
      <c r="AZ574"/>
      <c r="BA574"/>
      <c r="BB574"/>
    </row>
    <row r="575" spans="1:54" s="8" customFormat="1">
      <c r="A575"/>
      <c r="B575"/>
      <c r="C575"/>
      <c r="D575"/>
      <c r="E575"/>
      <c r="F575"/>
      <c r="G575"/>
      <c r="H575"/>
      <c r="I575"/>
      <c r="J575"/>
      <c r="K575"/>
      <c r="L575"/>
      <c r="M575"/>
      <c r="N575"/>
      <c r="Q575"/>
      <c r="R575"/>
      <c r="S575"/>
      <c r="T575" s="47"/>
      <c r="U575"/>
      <c r="V575"/>
      <c r="W575"/>
      <c r="X575"/>
      <c r="Y575"/>
      <c r="Z575" s="12"/>
      <c r="AA575" s="12"/>
      <c r="AB575" s="12"/>
      <c r="AC575" s="12"/>
      <c r="AD575"/>
      <c r="AE575"/>
      <c r="AF575"/>
      <c r="AG575"/>
      <c r="AH575"/>
      <c r="AI575"/>
      <c r="AJ575"/>
      <c r="AK575"/>
      <c r="AL575"/>
      <c r="AM575"/>
      <c r="AN575"/>
      <c r="AO575"/>
      <c r="AP575"/>
      <c r="AQ575"/>
      <c r="AR575"/>
      <c r="AS575"/>
      <c r="AT575"/>
      <c r="AU575"/>
      <c r="AV575"/>
      <c r="AW575"/>
      <c r="AX575"/>
      <c r="AY575"/>
      <c r="AZ575"/>
      <c r="BA575"/>
      <c r="BB575"/>
    </row>
    <row r="576" spans="1:54" s="8" customFormat="1">
      <c r="A576"/>
      <c r="B576"/>
      <c r="C576"/>
      <c r="D576"/>
      <c r="E576"/>
      <c r="F576"/>
      <c r="G576"/>
      <c r="H576"/>
      <c r="I576"/>
      <c r="J576"/>
      <c r="K576"/>
      <c r="L576"/>
      <c r="M576"/>
      <c r="N576"/>
      <c r="Q576"/>
      <c r="R576"/>
      <c r="S576"/>
      <c r="T576" s="47"/>
      <c r="U576"/>
      <c r="V576"/>
      <c r="W576"/>
      <c r="X576"/>
      <c r="Y576"/>
      <c r="Z576" s="12"/>
      <c r="AA576" s="12"/>
      <c r="AB576" s="12"/>
      <c r="AC576" s="12"/>
      <c r="AD576"/>
      <c r="AE576"/>
      <c r="AF576"/>
      <c r="AG576"/>
      <c r="AH576"/>
      <c r="AI576"/>
      <c r="AJ576"/>
      <c r="AK576"/>
      <c r="AL576"/>
      <c r="AM576"/>
      <c r="AN576"/>
      <c r="AO576"/>
      <c r="AP576"/>
      <c r="AQ576"/>
      <c r="AR576"/>
      <c r="AS576"/>
      <c r="AT576"/>
      <c r="AU576"/>
      <c r="AV576"/>
      <c r="AW576"/>
      <c r="AX576"/>
      <c r="AY576"/>
      <c r="AZ576"/>
      <c r="BA576"/>
      <c r="BB576"/>
    </row>
    <row r="577" spans="1:54" s="8" customFormat="1">
      <c r="A577"/>
      <c r="B577"/>
      <c r="C577"/>
      <c r="D577"/>
      <c r="E577"/>
      <c r="F577"/>
      <c r="G577"/>
      <c r="H577"/>
      <c r="I577"/>
      <c r="J577"/>
      <c r="K577"/>
      <c r="L577"/>
      <c r="M577"/>
      <c r="N577"/>
      <c r="Q577"/>
      <c r="R577"/>
      <c r="S577"/>
      <c r="T577" s="47"/>
      <c r="U577"/>
      <c r="V577"/>
      <c r="W577"/>
      <c r="X577"/>
      <c r="Y577"/>
      <c r="Z577" s="12"/>
      <c r="AA577" s="12"/>
      <c r="AB577" s="12"/>
      <c r="AC577" s="12"/>
      <c r="AD577"/>
      <c r="AE577"/>
      <c r="AF577"/>
      <c r="AG577"/>
      <c r="AH577"/>
      <c r="AI577"/>
      <c r="AJ577"/>
      <c r="AK577"/>
      <c r="AL577"/>
      <c r="AM577"/>
      <c r="AN577"/>
      <c r="AO577"/>
      <c r="AP577"/>
      <c r="AQ577"/>
      <c r="AR577"/>
      <c r="AS577"/>
      <c r="AT577"/>
      <c r="AU577"/>
      <c r="AV577"/>
      <c r="AW577"/>
      <c r="AX577"/>
      <c r="AY577"/>
      <c r="AZ577"/>
      <c r="BA577"/>
      <c r="BB577"/>
    </row>
    <row r="578" spans="1:54" s="8" customFormat="1">
      <c r="A578"/>
      <c r="B578"/>
      <c r="C578"/>
      <c r="D578"/>
      <c r="E578"/>
      <c r="F578"/>
      <c r="G578"/>
      <c r="H578"/>
      <c r="I578"/>
      <c r="J578"/>
      <c r="K578"/>
      <c r="L578"/>
      <c r="M578"/>
      <c r="N578"/>
      <c r="Q578"/>
      <c r="R578"/>
      <c r="S578"/>
      <c r="T578" s="47"/>
      <c r="U578"/>
      <c r="V578"/>
      <c r="W578"/>
      <c r="X578"/>
      <c r="Y578"/>
      <c r="Z578" s="12"/>
      <c r="AA578" s="12"/>
      <c r="AB578" s="12"/>
      <c r="AC578" s="12"/>
      <c r="AD578"/>
      <c r="AE578"/>
      <c r="AF578"/>
      <c r="AG578"/>
      <c r="AH578"/>
      <c r="AI578"/>
      <c r="AJ578"/>
      <c r="AK578"/>
      <c r="AL578"/>
      <c r="AM578"/>
      <c r="AN578"/>
      <c r="AO578"/>
      <c r="AP578"/>
      <c r="AQ578"/>
      <c r="AR578"/>
      <c r="AS578"/>
      <c r="AT578"/>
      <c r="AU578"/>
      <c r="AV578"/>
      <c r="AW578"/>
      <c r="AX578"/>
      <c r="AY578"/>
      <c r="AZ578"/>
      <c r="BA578"/>
      <c r="BB578"/>
    </row>
    <row r="579" spans="1:54" s="8" customFormat="1">
      <c r="A579"/>
      <c r="B579"/>
      <c r="C579"/>
      <c r="D579"/>
      <c r="E579"/>
      <c r="F579"/>
      <c r="G579"/>
      <c r="H579"/>
      <c r="I579"/>
      <c r="J579"/>
      <c r="K579"/>
      <c r="L579"/>
      <c r="M579"/>
      <c r="N579"/>
      <c r="Q579"/>
      <c r="R579"/>
      <c r="S579"/>
      <c r="T579" s="47"/>
      <c r="U579"/>
      <c r="V579"/>
      <c r="W579"/>
      <c r="X579"/>
      <c r="Y579"/>
      <c r="Z579" s="12"/>
      <c r="AA579" s="12"/>
      <c r="AB579" s="12"/>
      <c r="AC579" s="12"/>
      <c r="AD579"/>
      <c r="AE579"/>
      <c r="AF579"/>
      <c r="AG579"/>
      <c r="AH579"/>
      <c r="AI579"/>
      <c r="AJ579"/>
      <c r="AK579"/>
      <c r="AL579"/>
      <c r="AM579"/>
      <c r="AN579"/>
      <c r="AO579"/>
      <c r="AP579"/>
      <c r="AQ579"/>
      <c r="AR579"/>
      <c r="AS579"/>
      <c r="AT579"/>
      <c r="AU579"/>
      <c r="AV579"/>
      <c r="AW579"/>
      <c r="AX579"/>
      <c r="AY579"/>
      <c r="AZ579"/>
      <c r="BA579"/>
      <c r="BB579"/>
    </row>
    <row r="580" spans="1:54" s="8" customFormat="1">
      <c r="A580"/>
      <c r="B580"/>
      <c r="C580"/>
      <c r="D580"/>
      <c r="E580"/>
      <c r="F580"/>
      <c r="G580"/>
      <c r="H580"/>
      <c r="I580"/>
      <c r="J580"/>
      <c r="K580"/>
      <c r="L580"/>
      <c r="M580"/>
      <c r="N580"/>
      <c r="Q580"/>
      <c r="R580"/>
      <c r="S580"/>
      <c r="T580" s="47"/>
      <c r="U580"/>
      <c r="V580"/>
      <c r="W580"/>
      <c r="X580"/>
      <c r="Y580"/>
      <c r="Z580" s="12"/>
      <c r="AA580" s="12"/>
      <c r="AB580" s="12"/>
      <c r="AC580" s="12"/>
      <c r="AD580"/>
      <c r="AE580"/>
      <c r="AF580"/>
      <c r="AG580"/>
      <c r="AH580"/>
      <c r="AI580"/>
      <c r="AJ580"/>
      <c r="AK580"/>
      <c r="AL580"/>
      <c r="AM580"/>
      <c r="AN580"/>
      <c r="AO580"/>
      <c r="AP580"/>
      <c r="AQ580"/>
      <c r="AR580"/>
      <c r="AS580"/>
      <c r="AT580"/>
      <c r="AU580"/>
      <c r="AV580"/>
      <c r="AW580"/>
      <c r="AX580"/>
      <c r="AY580"/>
      <c r="AZ580"/>
      <c r="BA580"/>
      <c r="BB580"/>
    </row>
    <row r="581" spans="1:54" s="8" customFormat="1">
      <c r="A581"/>
      <c r="B581"/>
      <c r="C581"/>
      <c r="D581"/>
      <c r="E581"/>
      <c r="F581"/>
      <c r="G581"/>
      <c r="H581"/>
      <c r="I581"/>
      <c r="J581"/>
      <c r="K581"/>
      <c r="L581"/>
      <c r="M581"/>
      <c r="N581"/>
      <c r="Q581"/>
      <c r="R581"/>
      <c r="S581"/>
      <c r="T581" s="47"/>
      <c r="U581"/>
      <c r="V581"/>
      <c r="W581"/>
      <c r="X581"/>
      <c r="Y581"/>
      <c r="Z581" s="12"/>
      <c r="AA581" s="12"/>
      <c r="AB581" s="12"/>
      <c r="AC581" s="12"/>
      <c r="AD581"/>
      <c r="AE581"/>
      <c r="AF581"/>
      <c r="AG581"/>
      <c r="AH581"/>
      <c r="AI581"/>
      <c r="AJ581"/>
      <c r="AK581"/>
      <c r="AL581"/>
      <c r="AM581"/>
      <c r="AN581"/>
      <c r="AO581"/>
      <c r="AP581"/>
      <c r="AQ581"/>
      <c r="AR581"/>
      <c r="AS581"/>
      <c r="AT581"/>
      <c r="AU581"/>
      <c r="AV581"/>
      <c r="AW581"/>
      <c r="AX581"/>
      <c r="AY581"/>
      <c r="AZ581"/>
      <c r="BA581"/>
      <c r="BB581"/>
    </row>
    <row r="582" spans="1:54" s="8" customFormat="1">
      <c r="A582"/>
      <c r="B582"/>
      <c r="C582"/>
      <c r="D582"/>
      <c r="E582"/>
      <c r="F582"/>
      <c r="G582"/>
      <c r="H582"/>
      <c r="I582"/>
      <c r="J582"/>
      <c r="K582"/>
      <c r="L582"/>
      <c r="M582"/>
      <c r="N582"/>
      <c r="Q582"/>
      <c r="R582"/>
      <c r="S582"/>
      <c r="T582" s="47"/>
      <c r="U582"/>
      <c r="V582"/>
      <c r="W582"/>
      <c r="X582"/>
      <c r="Y582"/>
      <c r="Z582" s="12"/>
      <c r="AA582" s="12"/>
      <c r="AB582" s="12"/>
      <c r="AC582" s="12"/>
      <c r="AD582"/>
      <c r="AE582"/>
      <c r="AF582"/>
      <c r="AG582"/>
      <c r="AH582"/>
      <c r="AI582"/>
      <c r="AJ582"/>
      <c r="AK582"/>
      <c r="AL582"/>
      <c r="AM582"/>
      <c r="AN582"/>
      <c r="AO582"/>
      <c r="AP582"/>
      <c r="AQ582"/>
      <c r="AR582"/>
      <c r="AS582"/>
      <c r="AT582"/>
      <c r="AU582"/>
      <c r="AV582"/>
      <c r="AW582"/>
      <c r="AX582"/>
      <c r="AY582"/>
      <c r="AZ582"/>
      <c r="BA582"/>
      <c r="BB582"/>
    </row>
    <row r="583" spans="1:54" s="8" customFormat="1">
      <c r="A583"/>
      <c r="B583"/>
      <c r="C583"/>
      <c r="D583"/>
      <c r="E583"/>
      <c r="F583"/>
      <c r="G583"/>
      <c r="H583"/>
      <c r="I583"/>
      <c r="J583"/>
      <c r="K583"/>
      <c r="L583"/>
      <c r="M583"/>
      <c r="N583"/>
      <c r="Q583"/>
      <c r="R583"/>
      <c r="S583"/>
      <c r="T583" s="47"/>
      <c r="U583"/>
      <c r="V583"/>
      <c r="W583"/>
      <c r="X583"/>
      <c r="Y583"/>
      <c r="Z583" s="12"/>
      <c r="AA583" s="12"/>
      <c r="AB583" s="12"/>
      <c r="AC583" s="12"/>
      <c r="AD583"/>
      <c r="AE583"/>
      <c r="AF583"/>
      <c r="AG583"/>
      <c r="AH583"/>
      <c r="AI583"/>
      <c r="AJ583"/>
      <c r="AK583"/>
      <c r="AL583"/>
      <c r="AM583"/>
      <c r="AN583"/>
      <c r="AO583"/>
      <c r="AP583"/>
      <c r="AQ583"/>
      <c r="AR583"/>
      <c r="AS583"/>
      <c r="AT583"/>
      <c r="AU583"/>
      <c r="AV583"/>
      <c r="AW583"/>
      <c r="AX583"/>
      <c r="AY583"/>
      <c r="AZ583"/>
      <c r="BA583"/>
      <c r="BB583"/>
    </row>
    <row r="584" spans="1:54" s="8" customFormat="1">
      <c r="A584"/>
      <c r="B584"/>
      <c r="C584"/>
      <c r="D584"/>
      <c r="E584"/>
      <c r="F584"/>
      <c r="G584"/>
      <c r="H584"/>
      <c r="I584"/>
      <c r="J584"/>
      <c r="K584"/>
      <c r="L584"/>
      <c r="M584"/>
      <c r="N584"/>
      <c r="Q584"/>
      <c r="R584"/>
      <c r="S584"/>
      <c r="T584" s="47"/>
      <c r="U584"/>
      <c r="V584"/>
      <c r="W584"/>
      <c r="X584"/>
      <c r="Y584"/>
      <c r="Z584" s="12"/>
      <c r="AA584" s="12"/>
      <c r="AB584" s="12"/>
      <c r="AC584" s="12"/>
      <c r="AD584"/>
      <c r="AE584"/>
      <c r="AF584"/>
      <c r="AG584"/>
      <c r="AH584"/>
      <c r="AI584"/>
      <c r="AJ584"/>
      <c r="AK584"/>
      <c r="AL584"/>
      <c r="AM584"/>
      <c r="AN584"/>
      <c r="AO584"/>
      <c r="AP584"/>
      <c r="AQ584"/>
      <c r="AR584"/>
      <c r="AS584"/>
      <c r="AT584"/>
      <c r="AU584"/>
      <c r="AV584"/>
      <c r="AW584"/>
      <c r="AX584"/>
      <c r="AY584"/>
      <c r="AZ584"/>
      <c r="BA584"/>
      <c r="BB584"/>
    </row>
    <row r="585" spans="1:54" s="8" customFormat="1">
      <c r="A585"/>
      <c r="B585"/>
      <c r="C585"/>
      <c r="D585"/>
      <c r="E585"/>
      <c r="F585"/>
      <c r="G585"/>
      <c r="H585"/>
      <c r="I585"/>
      <c r="J585"/>
      <c r="K585"/>
      <c r="L585"/>
      <c r="M585"/>
      <c r="N585"/>
      <c r="Q585"/>
      <c r="R585"/>
      <c r="S585"/>
      <c r="T585" s="47"/>
      <c r="U585"/>
      <c r="V585"/>
      <c r="W585"/>
      <c r="X585"/>
      <c r="Y585"/>
      <c r="Z585" s="12"/>
      <c r="AA585" s="12"/>
      <c r="AB585" s="12"/>
      <c r="AC585" s="12"/>
      <c r="AD585"/>
      <c r="AE585"/>
      <c r="AF585"/>
      <c r="AG585"/>
      <c r="AH585"/>
      <c r="AI585"/>
      <c r="AJ585"/>
      <c r="AK585"/>
      <c r="AL585"/>
      <c r="AM585"/>
      <c r="AN585"/>
      <c r="AO585"/>
      <c r="AP585"/>
      <c r="AQ585"/>
      <c r="AR585"/>
      <c r="AS585"/>
      <c r="AT585"/>
      <c r="AU585"/>
      <c r="AV585"/>
      <c r="AW585"/>
      <c r="AX585"/>
      <c r="AY585"/>
      <c r="AZ585"/>
      <c r="BA585"/>
      <c r="BB585"/>
    </row>
    <row r="586" spans="1:54" s="8" customFormat="1">
      <c r="A586"/>
      <c r="B586"/>
      <c r="C586"/>
      <c r="D586"/>
      <c r="E586"/>
      <c r="F586"/>
      <c r="G586"/>
      <c r="H586"/>
      <c r="I586"/>
      <c r="J586"/>
      <c r="K586"/>
      <c r="L586"/>
      <c r="M586"/>
      <c r="N586"/>
      <c r="Q586"/>
      <c r="R586"/>
      <c r="S586"/>
      <c r="T586" s="47"/>
      <c r="U586"/>
      <c r="V586"/>
      <c r="W586"/>
      <c r="X586"/>
      <c r="Y586"/>
      <c r="Z586" s="12"/>
      <c r="AA586" s="12"/>
      <c r="AB586" s="12"/>
      <c r="AC586" s="12"/>
      <c r="AD586"/>
      <c r="AE586"/>
      <c r="AF586"/>
      <c r="AG586"/>
      <c r="AH586"/>
      <c r="AI586"/>
      <c r="AJ586"/>
      <c r="AK586"/>
      <c r="AL586"/>
      <c r="AM586"/>
      <c r="AN586"/>
      <c r="AO586"/>
      <c r="AP586"/>
      <c r="AQ586"/>
      <c r="AR586"/>
      <c r="AS586"/>
      <c r="AT586"/>
      <c r="AU586"/>
      <c r="AV586"/>
      <c r="AW586"/>
      <c r="AX586"/>
      <c r="AY586"/>
      <c r="AZ586"/>
      <c r="BA586"/>
      <c r="BB586"/>
    </row>
    <row r="587" spans="1:54" s="8" customFormat="1">
      <c r="A587"/>
      <c r="B587"/>
      <c r="C587"/>
      <c r="D587"/>
      <c r="E587"/>
      <c r="F587"/>
      <c r="G587"/>
      <c r="H587"/>
      <c r="I587"/>
      <c r="J587"/>
      <c r="K587"/>
      <c r="L587"/>
      <c r="M587"/>
      <c r="N587"/>
      <c r="Q587"/>
      <c r="R587"/>
      <c r="S587"/>
      <c r="T587" s="47"/>
      <c r="U587"/>
      <c r="V587"/>
      <c r="W587"/>
      <c r="X587"/>
      <c r="Y587"/>
      <c r="Z587" s="12"/>
      <c r="AA587" s="12"/>
      <c r="AB587" s="12"/>
      <c r="AC587" s="12"/>
      <c r="AD587"/>
      <c r="AE587"/>
      <c r="AF587"/>
      <c r="AG587"/>
      <c r="AH587"/>
      <c r="AI587"/>
      <c r="AJ587"/>
      <c r="AK587"/>
      <c r="AL587"/>
      <c r="AM587"/>
      <c r="AN587"/>
      <c r="AO587"/>
      <c r="AP587"/>
      <c r="AQ587"/>
      <c r="AR587"/>
      <c r="AS587"/>
      <c r="AT587"/>
      <c r="AU587"/>
      <c r="AV587"/>
      <c r="AW587"/>
      <c r="AX587"/>
      <c r="AY587"/>
      <c r="AZ587"/>
      <c r="BA587"/>
      <c r="BB587"/>
    </row>
    <row r="588" spans="1:54" s="8" customFormat="1">
      <c r="A588"/>
      <c r="B588"/>
      <c r="C588"/>
      <c r="D588"/>
      <c r="E588"/>
      <c r="F588"/>
      <c r="G588"/>
      <c r="H588"/>
      <c r="I588"/>
      <c r="J588"/>
      <c r="K588"/>
      <c r="L588"/>
      <c r="M588"/>
      <c r="N588"/>
      <c r="Q588"/>
      <c r="R588"/>
      <c r="S588"/>
      <c r="T588" s="47"/>
      <c r="U588"/>
      <c r="V588"/>
      <c r="W588"/>
      <c r="X588"/>
      <c r="Y588"/>
      <c r="Z588" s="12"/>
      <c r="AA588" s="12"/>
      <c r="AB588" s="12"/>
      <c r="AC588" s="12"/>
      <c r="AD588"/>
      <c r="AE588"/>
      <c r="AF588"/>
      <c r="AG588"/>
      <c r="AH588"/>
      <c r="AI588"/>
      <c r="AJ588"/>
      <c r="AK588"/>
      <c r="AL588"/>
      <c r="AM588"/>
      <c r="AN588"/>
      <c r="AO588"/>
      <c r="AP588"/>
      <c r="AQ588"/>
      <c r="AR588"/>
      <c r="AS588"/>
      <c r="AT588"/>
      <c r="AU588"/>
      <c r="AV588"/>
      <c r="AW588"/>
      <c r="AX588"/>
      <c r="AY588"/>
      <c r="AZ588"/>
      <c r="BA588"/>
      <c r="BB588"/>
    </row>
    <row r="589" spans="1:54" s="8" customFormat="1">
      <c r="A589"/>
      <c r="B589"/>
      <c r="C589"/>
      <c r="D589"/>
      <c r="E589"/>
      <c r="F589"/>
      <c r="G589"/>
      <c r="H589"/>
      <c r="I589"/>
      <c r="J589"/>
      <c r="K589"/>
      <c r="L589"/>
      <c r="M589"/>
      <c r="N589"/>
      <c r="Q589"/>
      <c r="R589"/>
      <c r="S589"/>
      <c r="T589" s="47"/>
      <c r="U589"/>
      <c r="V589"/>
      <c r="W589"/>
      <c r="X589"/>
      <c r="Y589"/>
      <c r="Z589" s="12"/>
      <c r="AA589" s="12"/>
      <c r="AB589" s="12"/>
      <c r="AC589" s="12"/>
      <c r="AD589"/>
      <c r="AE589"/>
      <c r="AF589"/>
      <c r="AG589"/>
      <c r="AH589"/>
      <c r="AI589"/>
      <c r="AJ589"/>
      <c r="AK589"/>
      <c r="AL589"/>
      <c r="AM589"/>
      <c r="AN589"/>
      <c r="AO589"/>
      <c r="AP589"/>
      <c r="AQ589"/>
      <c r="AR589"/>
      <c r="AS589"/>
      <c r="AT589"/>
      <c r="AU589"/>
      <c r="AV589"/>
      <c r="AW589"/>
      <c r="AX589"/>
      <c r="AY589"/>
      <c r="AZ589"/>
      <c r="BA589"/>
      <c r="BB589"/>
    </row>
    <row r="590" spans="1:54" s="8" customFormat="1">
      <c r="A590"/>
      <c r="B590"/>
      <c r="C590"/>
      <c r="D590"/>
      <c r="E590"/>
      <c r="F590"/>
      <c r="G590"/>
      <c r="H590"/>
      <c r="I590"/>
      <c r="J590"/>
      <c r="K590"/>
      <c r="L590"/>
      <c r="M590"/>
      <c r="N590"/>
      <c r="Q590"/>
      <c r="R590"/>
      <c r="S590"/>
      <c r="T590" s="47"/>
      <c r="U590"/>
      <c r="V590"/>
      <c r="W590"/>
      <c r="X590"/>
      <c r="Y590"/>
      <c r="Z590" s="12"/>
      <c r="AA590" s="12"/>
      <c r="AB590" s="12"/>
      <c r="AC590" s="12"/>
      <c r="AD590"/>
      <c r="AE590"/>
      <c r="AF590"/>
      <c r="AG590"/>
      <c r="AH590"/>
      <c r="AI590"/>
      <c r="AJ590"/>
      <c r="AK590"/>
      <c r="AL590"/>
      <c r="AM590"/>
      <c r="AN590"/>
      <c r="AO590"/>
      <c r="AP590"/>
      <c r="AQ590"/>
      <c r="AR590"/>
      <c r="AS590"/>
      <c r="AT590"/>
      <c r="AU590"/>
      <c r="AV590"/>
      <c r="AW590"/>
      <c r="AX590"/>
      <c r="AY590"/>
      <c r="AZ590"/>
      <c r="BA590"/>
      <c r="BB590"/>
    </row>
    <row r="591" spans="1:54" s="8" customFormat="1">
      <c r="A591"/>
      <c r="B591"/>
      <c r="C591"/>
      <c r="D591"/>
      <c r="E591"/>
      <c r="F591"/>
      <c r="G591"/>
      <c r="H591"/>
      <c r="I591"/>
      <c r="J591"/>
      <c r="K591"/>
      <c r="L591"/>
      <c r="M591"/>
      <c r="N591"/>
      <c r="Q591"/>
      <c r="R591"/>
      <c r="S591"/>
      <c r="T591" s="47"/>
      <c r="U591"/>
      <c r="V591"/>
      <c r="W591"/>
      <c r="X591"/>
      <c r="Y591"/>
      <c r="Z591" s="12"/>
      <c r="AA591" s="12"/>
      <c r="AB591" s="12"/>
      <c r="AC591" s="12"/>
      <c r="AD591"/>
      <c r="AE591"/>
      <c r="AF591"/>
      <c r="AG591"/>
      <c r="AH591"/>
      <c r="AI591"/>
      <c r="AJ591"/>
      <c r="AK591"/>
      <c r="AL591"/>
      <c r="AM591"/>
      <c r="AN591"/>
      <c r="AO591"/>
      <c r="AP591"/>
      <c r="AQ591"/>
      <c r="AR591"/>
      <c r="AS591"/>
      <c r="AT591"/>
      <c r="AU591"/>
      <c r="AV591"/>
      <c r="AW591"/>
      <c r="AX591"/>
      <c r="AY591"/>
      <c r="AZ591"/>
      <c r="BA591"/>
      <c r="BB591"/>
    </row>
    <row r="592" spans="1:54" s="8" customFormat="1">
      <c r="A592"/>
      <c r="B592"/>
      <c r="C592"/>
      <c r="D592"/>
      <c r="E592"/>
      <c r="F592"/>
      <c r="G592"/>
      <c r="H592"/>
      <c r="I592"/>
      <c r="J592"/>
      <c r="K592"/>
      <c r="L592"/>
      <c r="M592"/>
      <c r="N592"/>
      <c r="Q592"/>
      <c r="R592"/>
      <c r="S592"/>
      <c r="T592" s="47"/>
      <c r="U592"/>
      <c r="V592"/>
      <c r="W592"/>
      <c r="X592"/>
      <c r="Y592"/>
      <c r="Z592" s="12"/>
      <c r="AA592" s="12"/>
      <c r="AB592" s="12"/>
      <c r="AC592" s="12"/>
      <c r="AD592"/>
      <c r="AE592"/>
      <c r="AF592"/>
      <c r="AG592"/>
      <c r="AH592"/>
      <c r="AI592"/>
      <c r="AJ592"/>
      <c r="AK592"/>
      <c r="AL592"/>
      <c r="AM592"/>
      <c r="AN592"/>
      <c r="AO592"/>
      <c r="AP592"/>
      <c r="AQ592"/>
      <c r="AR592"/>
      <c r="AS592"/>
      <c r="AT592"/>
      <c r="AU592"/>
      <c r="AV592"/>
      <c r="AW592"/>
      <c r="AX592"/>
      <c r="AY592"/>
      <c r="AZ592"/>
      <c r="BA592"/>
      <c r="BB592"/>
    </row>
    <row r="593" spans="1:54" s="8" customFormat="1">
      <c r="A593"/>
      <c r="B593"/>
      <c r="C593"/>
      <c r="D593"/>
      <c r="E593"/>
      <c r="F593"/>
      <c r="G593"/>
      <c r="H593"/>
      <c r="I593"/>
      <c r="J593"/>
      <c r="K593"/>
      <c r="L593"/>
      <c r="M593"/>
      <c r="N593"/>
      <c r="Q593"/>
      <c r="R593"/>
      <c r="S593"/>
      <c r="T593" s="47"/>
      <c r="U593"/>
      <c r="V593"/>
      <c r="W593"/>
      <c r="X593"/>
      <c r="Y593"/>
      <c r="Z593" s="12"/>
      <c r="AA593" s="12"/>
      <c r="AB593" s="12"/>
      <c r="AC593" s="12"/>
      <c r="AD593"/>
      <c r="AE593"/>
      <c r="AF593"/>
      <c r="AG593"/>
      <c r="AH593"/>
      <c r="AI593"/>
      <c r="AJ593"/>
      <c r="AK593"/>
      <c r="AL593"/>
      <c r="AM593"/>
      <c r="AN593"/>
      <c r="AO593"/>
      <c r="AP593"/>
      <c r="AQ593"/>
      <c r="AR593"/>
      <c r="AS593"/>
      <c r="AT593"/>
      <c r="AU593"/>
      <c r="AV593"/>
      <c r="AW593"/>
      <c r="AX593"/>
      <c r="AY593"/>
      <c r="AZ593"/>
      <c r="BA593"/>
      <c r="BB593"/>
    </row>
    <row r="594" spans="1:54" s="8" customFormat="1">
      <c r="A594"/>
      <c r="B594"/>
      <c r="C594"/>
      <c r="D594"/>
      <c r="E594"/>
      <c r="F594"/>
      <c r="G594"/>
      <c r="H594"/>
      <c r="I594"/>
      <c r="J594"/>
      <c r="K594"/>
      <c r="L594"/>
      <c r="M594"/>
      <c r="N594"/>
      <c r="Q594"/>
      <c r="R594"/>
      <c r="S594"/>
      <c r="T594" s="47"/>
      <c r="U594"/>
      <c r="V594"/>
      <c r="W594"/>
      <c r="X594"/>
      <c r="Y594"/>
      <c r="Z594" s="12"/>
      <c r="AA594" s="12"/>
      <c r="AB594" s="12"/>
      <c r="AC594" s="12"/>
      <c r="AD594"/>
      <c r="AE594"/>
      <c r="AF594"/>
      <c r="AG594"/>
      <c r="AH594"/>
      <c r="AI594"/>
      <c r="AJ594"/>
      <c r="AK594"/>
      <c r="AL594"/>
      <c r="AM594"/>
      <c r="AN594"/>
      <c r="AO594"/>
      <c r="AP594"/>
      <c r="AQ594"/>
      <c r="AR594"/>
      <c r="AS594"/>
      <c r="AT594"/>
      <c r="AU594"/>
      <c r="AV594"/>
      <c r="AW594"/>
      <c r="AX594"/>
      <c r="AY594"/>
      <c r="AZ594"/>
      <c r="BA594"/>
      <c r="BB594"/>
    </row>
    <row r="595" spans="1:54" s="8" customFormat="1">
      <c r="A595"/>
      <c r="B595"/>
      <c r="C595"/>
      <c r="D595"/>
      <c r="E595"/>
      <c r="F595"/>
      <c r="G595"/>
      <c r="H595"/>
      <c r="I595"/>
      <c r="J595"/>
      <c r="K595"/>
      <c r="L595"/>
      <c r="M595"/>
      <c r="N595"/>
      <c r="Q595"/>
      <c r="R595"/>
      <c r="S595"/>
      <c r="T595" s="47"/>
      <c r="U595"/>
      <c r="V595"/>
      <c r="W595"/>
      <c r="X595"/>
      <c r="Y595"/>
      <c r="Z595" s="12"/>
      <c r="AA595" s="12"/>
      <c r="AB595" s="12"/>
      <c r="AC595" s="12"/>
      <c r="AD595"/>
      <c r="AE595"/>
      <c r="AF595"/>
      <c r="AG595"/>
      <c r="AH595"/>
      <c r="AI595"/>
      <c r="AJ595"/>
      <c r="AK595"/>
      <c r="AL595"/>
      <c r="AM595"/>
      <c r="AN595"/>
      <c r="AO595"/>
      <c r="AP595"/>
      <c r="AQ595"/>
      <c r="AR595"/>
      <c r="AS595"/>
      <c r="AT595"/>
      <c r="AU595"/>
      <c r="AV595"/>
      <c r="AW595"/>
      <c r="AX595"/>
      <c r="AY595"/>
      <c r="AZ595"/>
      <c r="BA595"/>
      <c r="BB595"/>
    </row>
    <row r="596" spans="1:54" s="8" customFormat="1">
      <c r="A596"/>
      <c r="B596"/>
      <c r="C596"/>
      <c r="D596"/>
      <c r="E596"/>
      <c r="F596"/>
      <c r="G596"/>
      <c r="H596"/>
      <c r="I596"/>
      <c r="J596"/>
      <c r="K596"/>
      <c r="L596"/>
      <c r="M596"/>
      <c r="N596"/>
      <c r="Q596"/>
      <c r="R596"/>
      <c r="S596"/>
      <c r="T596" s="47"/>
      <c r="U596"/>
      <c r="V596"/>
      <c r="W596"/>
      <c r="X596"/>
      <c r="Y596"/>
      <c r="Z596" s="12"/>
      <c r="AA596" s="12"/>
      <c r="AB596" s="12"/>
      <c r="AC596" s="12"/>
      <c r="AD596"/>
      <c r="AE596"/>
      <c r="AF596"/>
      <c r="AG596"/>
      <c r="AH596"/>
      <c r="AI596"/>
      <c r="AJ596"/>
      <c r="AK596"/>
      <c r="AL596"/>
      <c r="AM596"/>
      <c r="AN596"/>
      <c r="AO596"/>
      <c r="AP596"/>
      <c r="AQ596"/>
      <c r="AR596"/>
      <c r="AS596"/>
      <c r="AT596"/>
      <c r="AU596"/>
      <c r="AV596"/>
      <c r="AW596"/>
      <c r="AX596"/>
      <c r="AY596"/>
      <c r="AZ596"/>
      <c r="BA596"/>
      <c r="BB596"/>
    </row>
    <row r="597" spans="1:54" s="8" customFormat="1">
      <c r="A597"/>
      <c r="B597"/>
      <c r="C597"/>
      <c r="D597"/>
      <c r="E597"/>
      <c r="F597"/>
      <c r="G597"/>
      <c r="H597"/>
      <c r="I597"/>
      <c r="J597"/>
      <c r="K597"/>
      <c r="L597"/>
      <c r="M597"/>
      <c r="N597"/>
      <c r="Q597"/>
      <c r="R597"/>
      <c r="S597"/>
      <c r="T597" s="47"/>
      <c r="U597"/>
      <c r="V597"/>
      <c r="W597"/>
      <c r="X597"/>
      <c r="Y597"/>
      <c r="Z597" s="12"/>
      <c r="AA597" s="12"/>
      <c r="AB597" s="12"/>
      <c r="AC597" s="12"/>
      <c r="AD597"/>
      <c r="AE597"/>
      <c r="AF597"/>
      <c r="AG597"/>
      <c r="AH597"/>
      <c r="AI597"/>
      <c r="AJ597"/>
      <c r="AK597"/>
      <c r="AL597"/>
      <c r="AM597"/>
      <c r="AN597"/>
      <c r="AO597"/>
      <c r="AP597"/>
      <c r="AQ597"/>
      <c r="AR597"/>
      <c r="AS597"/>
      <c r="AT597"/>
      <c r="AU597"/>
      <c r="AV597"/>
      <c r="AW597"/>
      <c r="AX597"/>
      <c r="AY597"/>
      <c r="AZ597"/>
      <c r="BA597"/>
      <c r="BB597"/>
    </row>
    <row r="598" spans="1:54" s="8" customFormat="1">
      <c r="A598"/>
      <c r="B598"/>
      <c r="C598"/>
      <c r="D598"/>
      <c r="E598"/>
      <c r="F598"/>
      <c r="G598"/>
      <c r="H598"/>
      <c r="I598"/>
      <c r="J598"/>
      <c r="K598"/>
      <c r="L598"/>
      <c r="M598"/>
      <c r="N598"/>
      <c r="Q598"/>
      <c r="R598"/>
      <c r="S598"/>
      <c r="T598" s="47"/>
      <c r="U598"/>
      <c r="V598"/>
      <c r="W598"/>
      <c r="X598"/>
      <c r="Y598"/>
      <c r="Z598" s="12"/>
      <c r="AA598" s="12"/>
      <c r="AB598" s="12"/>
      <c r="AC598" s="12"/>
      <c r="AD598"/>
      <c r="AE598"/>
      <c r="AF598"/>
      <c r="AG598"/>
      <c r="AH598"/>
      <c r="AI598"/>
      <c r="AJ598"/>
      <c r="AK598"/>
      <c r="AL598"/>
      <c r="AM598"/>
      <c r="AN598"/>
      <c r="AO598"/>
      <c r="AP598"/>
      <c r="AQ598"/>
      <c r="AR598"/>
      <c r="AS598"/>
      <c r="AT598"/>
      <c r="AU598"/>
      <c r="AV598"/>
      <c r="AW598"/>
      <c r="AX598"/>
      <c r="AY598"/>
      <c r="AZ598"/>
      <c r="BA598"/>
      <c r="BB598"/>
    </row>
    <row r="599" spans="1:54" s="8" customFormat="1">
      <c r="A599"/>
      <c r="B599"/>
      <c r="C599"/>
      <c r="D599"/>
      <c r="E599"/>
      <c r="F599"/>
      <c r="G599"/>
      <c r="H599"/>
      <c r="I599"/>
      <c r="J599"/>
      <c r="K599"/>
      <c r="L599"/>
      <c r="M599"/>
      <c r="N599"/>
      <c r="Q599"/>
      <c r="R599"/>
      <c r="S599"/>
      <c r="T599" s="47"/>
      <c r="U599"/>
      <c r="V599"/>
      <c r="W599"/>
      <c r="X599"/>
      <c r="Y599"/>
      <c r="Z599" s="12"/>
      <c r="AA599" s="12"/>
      <c r="AB599" s="12"/>
      <c r="AC599" s="12"/>
      <c r="AD599"/>
      <c r="AE599"/>
      <c r="AF599"/>
      <c r="AG599"/>
      <c r="AH599"/>
      <c r="AI599"/>
      <c r="AJ599"/>
      <c r="AK599"/>
      <c r="AL599"/>
      <c r="AM599"/>
      <c r="AN599"/>
      <c r="AO599"/>
      <c r="AP599"/>
      <c r="AQ599"/>
      <c r="AR599"/>
      <c r="AS599"/>
      <c r="AT599"/>
      <c r="AU599"/>
      <c r="AV599"/>
      <c r="AW599"/>
      <c r="AX599"/>
      <c r="AY599"/>
      <c r="AZ599"/>
      <c r="BA599"/>
      <c r="BB599"/>
    </row>
    <row r="600" spans="1:54" s="8" customFormat="1">
      <c r="A600"/>
      <c r="B600"/>
      <c r="C600"/>
      <c r="D600"/>
      <c r="E600"/>
      <c r="F600"/>
      <c r="G600"/>
      <c r="H600"/>
      <c r="I600"/>
      <c r="J600"/>
      <c r="K600"/>
      <c r="L600"/>
      <c r="M600"/>
      <c r="N600"/>
      <c r="Q600"/>
      <c r="R600"/>
      <c r="S600"/>
      <c r="T600" s="47"/>
      <c r="U600"/>
      <c r="V600"/>
      <c r="W600"/>
      <c r="X600"/>
      <c r="Y600"/>
      <c r="Z600" s="12"/>
      <c r="AA600" s="12"/>
      <c r="AB600" s="12"/>
      <c r="AC600" s="12"/>
      <c r="AD600"/>
      <c r="AE600"/>
      <c r="AF600"/>
      <c r="AG600"/>
      <c r="AH600"/>
      <c r="AI600"/>
      <c r="AJ600"/>
      <c r="AK600"/>
      <c r="AL600"/>
      <c r="AM600"/>
      <c r="AN600"/>
      <c r="AO600"/>
      <c r="AP600"/>
      <c r="AQ600"/>
      <c r="AR600"/>
      <c r="AS600"/>
      <c r="AT600"/>
      <c r="AU600"/>
      <c r="AV600"/>
      <c r="AW600"/>
      <c r="AX600"/>
      <c r="AY600"/>
      <c r="AZ600"/>
      <c r="BA600"/>
      <c r="BB600"/>
    </row>
    <row r="601" spans="1:54" s="8" customFormat="1">
      <c r="A601"/>
      <c r="B601"/>
      <c r="C601"/>
      <c r="D601"/>
      <c r="E601"/>
      <c r="F601"/>
      <c r="G601"/>
      <c r="H601"/>
      <c r="I601"/>
      <c r="J601"/>
      <c r="K601"/>
      <c r="L601"/>
      <c r="M601"/>
      <c r="N601"/>
      <c r="Q601"/>
      <c r="R601"/>
      <c r="S601"/>
      <c r="T601" s="47"/>
      <c r="U601"/>
      <c r="V601"/>
      <c r="W601"/>
      <c r="X601"/>
      <c r="Y601"/>
      <c r="Z601" s="12"/>
      <c r="AA601" s="12"/>
      <c r="AB601" s="12"/>
      <c r="AC601" s="12"/>
      <c r="AD601"/>
      <c r="AE601"/>
      <c r="AF601"/>
      <c r="AG601"/>
      <c r="AH601"/>
      <c r="AI601"/>
      <c r="AJ601"/>
      <c r="AK601"/>
      <c r="AL601"/>
      <c r="AM601"/>
      <c r="AN601"/>
      <c r="AO601"/>
      <c r="AP601"/>
      <c r="AQ601"/>
      <c r="AR601"/>
      <c r="AS601"/>
      <c r="AT601"/>
      <c r="AU601"/>
      <c r="AV601"/>
      <c r="AW601"/>
      <c r="AX601"/>
      <c r="AY601"/>
      <c r="AZ601"/>
      <c r="BA601"/>
      <c r="BB601"/>
    </row>
    <row r="602" spans="1:54" s="8" customFormat="1">
      <c r="A602"/>
      <c r="B602"/>
      <c r="C602"/>
      <c r="D602"/>
      <c r="E602"/>
      <c r="F602"/>
      <c r="G602"/>
      <c r="H602"/>
      <c r="I602"/>
      <c r="J602"/>
      <c r="K602"/>
      <c r="L602"/>
      <c r="M602"/>
      <c r="N602"/>
      <c r="Q602"/>
      <c r="R602"/>
      <c r="S602"/>
      <c r="T602" s="47"/>
      <c r="U602"/>
      <c r="V602"/>
      <c r="W602"/>
      <c r="X602"/>
      <c r="Y602"/>
      <c r="Z602" s="12"/>
      <c r="AA602" s="12"/>
      <c r="AB602" s="12"/>
      <c r="AC602" s="12"/>
      <c r="AD602"/>
      <c r="AE602"/>
      <c r="AF602"/>
      <c r="AG602"/>
      <c r="AH602"/>
      <c r="AI602"/>
      <c r="AJ602"/>
      <c r="AK602"/>
      <c r="AL602"/>
      <c r="AM602"/>
      <c r="AN602"/>
      <c r="AO602"/>
      <c r="AP602"/>
      <c r="AQ602"/>
      <c r="AR602"/>
      <c r="AS602"/>
      <c r="AT602"/>
      <c r="AU602"/>
      <c r="AV602"/>
      <c r="AW602"/>
      <c r="AX602"/>
      <c r="AY602"/>
      <c r="AZ602"/>
      <c r="BA602"/>
      <c r="BB602"/>
    </row>
    <row r="603" spans="1:54" s="8" customFormat="1">
      <c r="A603"/>
      <c r="B603"/>
      <c r="C603"/>
      <c r="D603"/>
      <c r="E603"/>
      <c r="F603"/>
      <c r="G603"/>
      <c r="H603"/>
      <c r="I603"/>
      <c r="J603"/>
      <c r="K603"/>
      <c r="L603"/>
      <c r="M603"/>
      <c r="N603"/>
      <c r="Q603"/>
      <c r="R603"/>
      <c r="S603"/>
      <c r="T603" s="47"/>
      <c r="U603"/>
      <c r="V603"/>
      <c r="W603"/>
      <c r="X603"/>
      <c r="Y603"/>
      <c r="Z603" s="12"/>
      <c r="AA603" s="12"/>
      <c r="AB603" s="12"/>
      <c r="AC603" s="12"/>
      <c r="AD603"/>
      <c r="AE603"/>
      <c r="AF603"/>
      <c r="AG603"/>
      <c r="AH603"/>
      <c r="AI603"/>
      <c r="AJ603"/>
      <c r="AK603"/>
      <c r="AL603"/>
      <c r="AM603"/>
      <c r="AN603"/>
      <c r="AO603"/>
      <c r="AP603"/>
      <c r="AQ603"/>
      <c r="AR603"/>
      <c r="AS603"/>
      <c r="AT603"/>
      <c r="AU603"/>
      <c r="AV603"/>
      <c r="AW603"/>
      <c r="AX603"/>
      <c r="AY603"/>
      <c r="AZ603"/>
      <c r="BA603"/>
      <c r="BB603"/>
    </row>
    <row r="604" spans="1:54" s="8" customFormat="1">
      <c r="A604"/>
      <c r="B604"/>
      <c r="C604"/>
      <c r="D604"/>
      <c r="E604"/>
      <c r="F604"/>
      <c r="G604"/>
      <c r="H604"/>
      <c r="I604"/>
      <c r="J604"/>
      <c r="K604"/>
      <c r="L604"/>
      <c r="M604"/>
      <c r="N604"/>
      <c r="Q604"/>
      <c r="R604"/>
      <c r="S604"/>
      <c r="T604" s="47"/>
      <c r="U604"/>
      <c r="V604"/>
      <c r="W604"/>
      <c r="X604"/>
      <c r="Y604"/>
      <c r="Z604" s="12"/>
      <c r="AA604" s="12"/>
      <c r="AB604" s="12"/>
      <c r="AC604" s="12"/>
      <c r="AD604"/>
      <c r="AE604"/>
      <c r="AF604"/>
      <c r="AG604"/>
      <c r="AH604"/>
      <c r="AI604"/>
      <c r="AJ604"/>
      <c r="AK604"/>
      <c r="AL604"/>
      <c r="AM604"/>
      <c r="AN604"/>
      <c r="AO604"/>
      <c r="AP604"/>
      <c r="AQ604"/>
      <c r="AR604"/>
      <c r="AS604"/>
      <c r="AT604"/>
      <c r="AU604"/>
      <c r="AV604"/>
      <c r="AW604"/>
      <c r="AX604"/>
      <c r="AY604"/>
      <c r="AZ604"/>
      <c r="BA604"/>
      <c r="BB604"/>
    </row>
    <row r="605" spans="1:54" s="8" customFormat="1">
      <c r="A605"/>
      <c r="B605"/>
      <c r="C605"/>
      <c r="D605"/>
      <c r="E605"/>
      <c r="F605"/>
      <c r="G605"/>
      <c r="H605"/>
      <c r="I605"/>
      <c r="J605"/>
      <c r="K605"/>
      <c r="L605"/>
      <c r="M605"/>
      <c r="N605"/>
      <c r="Q605"/>
      <c r="R605"/>
      <c r="S605"/>
      <c r="T605" s="47"/>
      <c r="U605"/>
      <c r="V605"/>
      <c r="W605"/>
      <c r="X605"/>
      <c r="Y605"/>
      <c r="Z605" s="12"/>
      <c r="AA605" s="12"/>
      <c r="AB605" s="12"/>
      <c r="AC605" s="12"/>
      <c r="AD605"/>
      <c r="AE605"/>
      <c r="AF605"/>
      <c r="AG605"/>
      <c r="AH605"/>
      <c r="AI605"/>
      <c r="AJ605"/>
      <c r="AK605"/>
      <c r="AL605"/>
      <c r="AM605"/>
      <c r="AN605"/>
      <c r="AO605"/>
      <c r="AP605"/>
      <c r="AQ605"/>
      <c r="AR605"/>
      <c r="AS605"/>
      <c r="AT605"/>
      <c r="AU605"/>
      <c r="AV605"/>
      <c r="AW605"/>
      <c r="AX605"/>
      <c r="AY605"/>
      <c r="AZ605"/>
      <c r="BA605"/>
      <c r="BB605"/>
    </row>
    <row r="606" spans="1:54" s="8" customFormat="1">
      <c r="A606"/>
      <c r="B606"/>
      <c r="C606"/>
      <c r="D606"/>
      <c r="E606"/>
      <c r="F606"/>
      <c r="G606"/>
      <c r="H606"/>
      <c r="I606"/>
      <c r="J606"/>
      <c r="K606"/>
      <c r="L606"/>
      <c r="M606"/>
      <c r="N606"/>
      <c r="Q606"/>
      <c r="R606"/>
      <c r="S606"/>
      <c r="T606" s="47"/>
      <c r="U606"/>
      <c r="V606"/>
      <c r="W606"/>
      <c r="X606"/>
      <c r="Y606"/>
      <c r="Z606" s="12"/>
      <c r="AA606" s="12"/>
      <c r="AB606" s="12"/>
      <c r="AC606" s="12"/>
      <c r="AD606"/>
      <c r="AE606"/>
      <c r="AF606"/>
      <c r="AG606"/>
      <c r="AH606"/>
      <c r="AI606"/>
      <c r="AJ606"/>
      <c r="AK606"/>
      <c r="AL606"/>
      <c r="AM606"/>
      <c r="AN606"/>
      <c r="AO606"/>
      <c r="AP606"/>
      <c r="AQ606"/>
      <c r="AR606"/>
      <c r="AS606"/>
      <c r="AT606"/>
      <c r="AU606"/>
      <c r="AV606"/>
      <c r="AW606"/>
      <c r="AX606"/>
      <c r="AY606"/>
      <c r="AZ606"/>
      <c r="BA606"/>
      <c r="BB606"/>
    </row>
    <row r="607" spans="1:54" s="8" customFormat="1">
      <c r="A607"/>
      <c r="B607"/>
      <c r="C607"/>
      <c r="D607"/>
      <c r="E607"/>
      <c r="F607"/>
      <c r="G607"/>
      <c r="H607"/>
      <c r="I607"/>
      <c r="J607"/>
      <c r="K607"/>
      <c r="L607"/>
      <c r="M607"/>
      <c r="N607"/>
      <c r="Q607"/>
      <c r="R607"/>
      <c r="S607"/>
      <c r="T607" s="47"/>
      <c r="U607"/>
      <c r="V607"/>
      <c r="W607"/>
      <c r="X607"/>
      <c r="Y607"/>
      <c r="Z607" s="12"/>
      <c r="AA607" s="12"/>
      <c r="AB607" s="12"/>
      <c r="AC607" s="12"/>
      <c r="AD607"/>
      <c r="AE607"/>
      <c r="AF607"/>
      <c r="AG607"/>
      <c r="AH607"/>
      <c r="AI607"/>
      <c r="AJ607"/>
      <c r="AK607"/>
      <c r="AL607"/>
      <c r="AM607"/>
      <c r="AN607"/>
      <c r="AO607"/>
      <c r="AP607"/>
      <c r="AQ607"/>
      <c r="AR607"/>
      <c r="AS607"/>
      <c r="AT607"/>
      <c r="AU607"/>
      <c r="AV607"/>
      <c r="AW607"/>
      <c r="AX607"/>
      <c r="AY607"/>
      <c r="AZ607"/>
      <c r="BA607"/>
      <c r="BB607"/>
    </row>
    <row r="608" spans="1:54" s="8" customFormat="1">
      <c r="A608"/>
      <c r="B608"/>
      <c r="C608"/>
      <c r="D608"/>
      <c r="E608"/>
      <c r="F608"/>
      <c r="G608"/>
      <c r="H608"/>
      <c r="I608"/>
      <c r="J608"/>
      <c r="K608"/>
      <c r="L608"/>
      <c r="M608"/>
      <c r="N608"/>
      <c r="Q608"/>
      <c r="R608"/>
      <c r="S608"/>
      <c r="T608" s="47"/>
      <c r="U608"/>
      <c r="V608"/>
      <c r="W608"/>
      <c r="X608"/>
      <c r="Y608"/>
      <c r="Z608" s="12"/>
      <c r="AA608" s="12"/>
      <c r="AB608" s="12"/>
      <c r="AC608" s="12"/>
      <c r="AD608"/>
      <c r="AE608"/>
      <c r="AF608"/>
      <c r="AG608"/>
      <c r="AH608"/>
      <c r="AI608"/>
      <c r="AJ608"/>
      <c r="AK608"/>
      <c r="AL608"/>
      <c r="AM608"/>
      <c r="AN608"/>
      <c r="AO608"/>
      <c r="AP608"/>
      <c r="AQ608"/>
      <c r="AR608"/>
      <c r="AS608"/>
      <c r="AT608"/>
      <c r="AU608"/>
      <c r="AV608"/>
      <c r="AW608"/>
      <c r="AX608"/>
      <c r="AY608"/>
      <c r="AZ608"/>
      <c r="BA608"/>
      <c r="BB608"/>
    </row>
    <row r="609" spans="1:54" s="8" customFormat="1">
      <c r="A609"/>
      <c r="B609"/>
      <c r="C609"/>
      <c r="D609"/>
      <c r="E609"/>
      <c r="F609"/>
      <c r="G609"/>
      <c r="H609"/>
      <c r="I609"/>
      <c r="J609"/>
      <c r="K609"/>
      <c r="L609"/>
      <c r="M609"/>
      <c r="N609"/>
      <c r="Q609"/>
      <c r="R609"/>
      <c r="S609"/>
      <c r="T609" s="47"/>
      <c r="U609"/>
      <c r="V609"/>
      <c r="W609"/>
      <c r="X609"/>
      <c r="Y609"/>
      <c r="Z609" s="12"/>
      <c r="AA609" s="12"/>
      <c r="AB609" s="12"/>
      <c r="AC609" s="12"/>
      <c r="AD609"/>
      <c r="AE609"/>
      <c r="AF609"/>
      <c r="AG609"/>
      <c r="AH609"/>
      <c r="AI609"/>
      <c r="AJ609"/>
      <c r="AK609"/>
      <c r="AL609"/>
      <c r="AM609"/>
      <c r="AN609"/>
      <c r="AO609"/>
      <c r="AP609"/>
      <c r="AQ609"/>
      <c r="AR609"/>
      <c r="AS609"/>
      <c r="AT609"/>
      <c r="AU609"/>
      <c r="AV609"/>
      <c r="AW609"/>
      <c r="AX609"/>
      <c r="AY609"/>
      <c r="AZ609"/>
      <c r="BA609"/>
      <c r="BB609"/>
    </row>
    <row r="610" spans="1:54" s="8" customFormat="1">
      <c r="A610"/>
      <c r="B610"/>
      <c r="C610"/>
      <c r="D610"/>
      <c r="E610"/>
      <c r="F610"/>
      <c r="G610"/>
      <c r="H610"/>
      <c r="I610"/>
      <c r="J610"/>
      <c r="K610"/>
      <c r="L610"/>
      <c r="M610"/>
      <c r="N610"/>
      <c r="Q610"/>
      <c r="R610"/>
      <c r="S610"/>
      <c r="T610" s="47"/>
      <c r="U610"/>
      <c r="V610"/>
      <c r="W610"/>
      <c r="X610"/>
      <c r="Y610"/>
      <c r="Z610" s="12"/>
      <c r="AA610" s="12"/>
      <c r="AB610" s="12"/>
      <c r="AC610" s="12"/>
      <c r="AD610"/>
      <c r="AE610"/>
      <c r="AF610"/>
      <c r="AG610"/>
      <c r="AH610"/>
      <c r="AI610"/>
      <c r="AJ610"/>
      <c r="AK610"/>
      <c r="AL610"/>
      <c r="AM610"/>
      <c r="AN610"/>
      <c r="AO610"/>
      <c r="AP610"/>
      <c r="AQ610"/>
      <c r="AR610"/>
      <c r="AS610"/>
      <c r="AT610"/>
      <c r="AU610"/>
      <c r="AV610"/>
      <c r="AW610"/>
      <c r="AX610"/>
      <c r="AY610"/>
      <c r="AZ610"/>
      <c r="BA610"/>
      <c r="BB610"/>
    </row>
    <row r="611" spans="1:54" s="8" customFormat="1">
      <c r="A611"/>
      <c r="B611"/>
      <c r="C611"/>
      <c r="D611"/>
      <c r="E611"/>
      <c r="F611"/>
      <c r="G611"/>
      <c r="H611"/>
      <c r="I611"/>
      <c r="J611"/>
      <c r="K611"/>
      <c r="L611"/>
      <c r="M611"/>
      <c r="N611"/>
      <c r="Q611"/>
      <c r="R611"/>
      <c r="S611"/>
      <c r="T611" s="47"/>
      <c r="U611"/>
      <c r="V611"/>
      <c r="W611"/>
      <c r="X611"/>
      <c r="Y611"/>
      <c r="Z611" s="12"/>
      <c r="AA611" s="12"/>
      <c r="AB611" s="12"/>
      <c r="AC611" s="12"/>
      <c r="AD611"/>
      <c r="AE611"/>
      <c r="AF611"/>
      <c r="AG611"/>
      <c r="AH611"/>
      <c r="AI611"/>
      <c r="AJ611"/>
      <c r="AK611"/>
      <c r="AL611"/>
      <c r="AM611"/>
      <c r="AN611"/>
      <c r="AO611"/>
      <c r="AP611"/>
      <c r="AQ611"/>
      <c r="AR611"/>
      <c r="AS611"/>
      <c r="AT611"/>
      <c r="AU611"/>
      <c r="AV611"/>
      <c r="AW611"/>
      <c r="AX611"/>
      <c r="AY611"/>
      <c r="AZ611"/>
      <c r="BA611"/>
      <c r="BB611"/>
    </row>
    <row r="612" spans="1:54" s="8" customFormat="1">
      <c r="A612"/>
      <c r="B612"/>
      <c r="C612"/>
      <c r="D612"/>
      <c r="E612"/>
      <c r="F612"/>
      <c r="G612"/>
      <c r="H612"/>
      <c r="I612"/>
      <c r="J612"/>
      <c r="K612"/>
      <c r="L612"/>
      <c r="M612"/>
      <c r="N612"/>
      <c r="Q612"/>
      <c r="R612"/>
      <c r="S612"/>
      <c r="T612" s="47"/>
      <c r="U612"/>
      <c r="V612"/>
      <c r="W612"/>
      <c r="X612"/>
      <c r="Y612"/>
      <c r="Z612" s="12"/>
      <c r="AA612" s="12"/>
      <c r="AB612" s="12"/>
      <c r="AC612" s="12"/>
      <c r="AD612"/>
      <c r="AE612"/>
      <c r="AF612"/>
      <c r="AG612"/>
      <c r="AH612"/>
      <c r="AI612"/>
      <c r="AJ612"/>
      <c r="AK612"/>
      <c r="AL612"/>
      <c r="AM612"/>
      <c r="AN612"/>
      <c r="AO612"/>
      <c r="AP612"/>
      <c r="AQ612"/>
      <c r="AR612"/>
      <c r="AS612"/>
      <c r="AT612"/>
      <c r="AU612"/>
      <c r="AV612"/>
      <c r="AW612"/>
      <c r="AX612"/>
      <c r="AY612"/>
      <c r="AZ612"/>
      <c r="BA612"/>
      <c r="BB612"/>
    </row>
    <row r="613" spans="1:54" s="8" customFormat="1">
      <c r="A613"/>
      <c r="B613"/>
      <c r="C613"/>
      <c r="D613"/>
      <c r="E613"/>
      <c r="F613"/>
      <c r="G613"/>
      <c r="H613"/>
      <c r="I613"/>
      <c r="J613"/>
      <c r="K613"/>
      <c r="L613"/>
      <c r="M613"/>
      <c r="N613"/>
      <c r="Q613"/>
      <c r="R613"/>
      <c r="S613"/>
      <c r="T613" s="47"/>
      <c r="U613"/>
      <c r="V613"/>
      <c r="W613"/>
      <c r="X613"/>
      <c r="Y613"/>
      <c r="Z613" s="12"/>
      <c r="AA613" s="12"/>
      <c r="AB613" s="12"/>
      <c r="AC613" s="12"/>
      <c r="AD613"/>
      <c r="AE613"/>
      <c r="AF613"/>
      <c r="AG613"/>
      <c r="AH613"/>
      <c r="AI613"/>
      <c r="AJ613"/>
      <c r="AK613"/>
      <c r="AL613"/>
      <c r="AM613"/>
      <c r="AN613"/>
      <c r="AO613"/>
      <c r="AP613"/>
      <c r="AQ613"/>
      <c r="AR613"/>
      <c r="AS613"/>
      <c r="AT613"/>
      <c r="AU613"/>
      <c r="AV613"/>
      <c r="AW613"/>
      <c r="AX613"/>
      <c r="AY613"/>
      <c r="AZ613"/>
      <c r="BA613"/>
      <c r="BB613"/>
    </row>
    <row r="614" spans="1:54" s="8" customFormat="1">
      <c r="A614"/>
      <c r="B614"/>
      <c r="C614"/>
      <c r="D614"/>
      <c r="E614"/>
      <c r="F614"/>
      <c r="G614"/>
      <c r="H614"/>
      <c r="I614"/>
      <c r="J614"/>
      <c r="K614"/>
      <c r="L614"/>
      <c r="M614"/>
      <c r="N614"/>
      <c r="Q614"/>
      <c r="R614"/>
      <c r="S614"/>
      <c r="T614" s="47"/>
      <c r="U614"/>
      <c r="V614"/>
      <c r="W614"/>
      <c r="X614"/>
      <c r="Y614"/>
      <c r="Z614" s="12"/>
      <c r="AA614" s="12"/>
      <c r="AB614" s="12"/>
      <c r="AC614" s="12"/>
      <c r="AD614"/>
      <c r="AE614"/>
      <c r="AF614"/>
      <c r="AG614"/>
      <c r="AH614"/>
      <c r="AI614"/>
      <c r="AJ614"/>
      <c r="AK614"/>
      <c r="AL614"/>
      <c r="AM614"/>
      <c r="AN614"/>
      <c r="AO614"/>
      <c r="AP614"/>
      <c r="AQ614"/>
      <c r="AR614"/>
      <c r="AS614"/>
      <c r="AT614"/>
      <c r="AU614"/>
      <c r="AV614"/>
      <c r="AW614"/>
      <c r="AX614"/>
      <c r="AY614"/>
      <c r="AZ614"/>
      <c r="BA614"/>
      <c r="BB614"/>
    </row>
    <row r="615" spans="1:54" s="8" customFormat="1">
      <c r="A615"/>
      <c r="B615"/>
      <c r="C615"/>
      <c r="D615"/>
      <c r="E615"/>
      <c r="F615"/>
      <c r="G615"/>
      <c r="H615"/>
      <c r="I615"/>
      <c r="J615"/>
      <c r="K615"/>
      <c r="L615"/>
      <c r="M615"/>
      <c r="N615"/>
      <c r="Q615"/>
      <c r="R615"/>
      <c r="S615"/>
      <c r="T615" s="47"/>
      <c r="U615"/>
      <c r="V615"/>
      <c r="W615"/>
      <c r="X615"/>
      <c r="Y615"/>
      <c r="Z615" s="12"/>
      <c r="AA615" s="12"/>
      <c r="AB615" s="12"/>
      <c r="AC615" s="12"/>
      <c r="AD615"/>
      <c r="AE615"/>
      <c r="AF615"/>
      <c r="AG615"/>
      <c r="AH615"/>
      <c r="AI615"/>
      <c r="AJ615"/>
      <c r="AK615"/>
      <c r="AL615"/>
      <c r="AM615"/>
      <c r="AN615"/>
      <c r="AO615"/>
      <c r="AP615"/>
      <c r="AQ615"/>
      <c r="AR615"/>
      <c r="AS615"/>
      <c r="AT615"/>
      <c r="AU615"/>
      <c r="AV615"/>
      <c r="AW615"/>
      <c r="AX615"/>
      <c r="AY615"/>
      <c r="AZ615"/>
      <c r="BA615"/>
      <c r="BB615"/>
    </row>
    <row r="616" spans="1:54" s="8" customFormat="1">
      <c r="A616"/>
      <c r="B616"/>
      <c r="C616"/>
      <c r="D616"/>
      <c r="E616"/>
      <c r="F616"/>
      <c r="G616"/>
      <c r="H616"/>
      <c r="I616"/>
      <c r="J616"/>
      <c r="K616"/>
      <c r="L616"/>
      <c r="M616"/>
      <c r="N616"/>
      <c r="Q616"/>
      <c r="R616"/>
      <c r="S616"/>
      <c r="T616" s="47"/>
      <c r="U616"/>
      <c r="V616"/>
      <c r="W616"/>
      <c r="X616"/>
      <c r="Y616"/>
      <c r="Z616" s="12"/>
      <c r="AA616" s="12"/>
      <c r="AB616" s="12"/>
      <c r="AC616" s="12"/>
      <c r="AD616"/>
      <c r="AE616"/>
      <c r="AF616"/>
      <c r="AG616"/>
      <c r="AH616"/>
      <c r="AI616"/>
      <c r="AJ616"/>
      <c r="AK616"/>
      <c r="AL616"/>
      <c r="AM616"/>
      <c r="AN616"/>
      <c r="AO616"/>
      <c r="AP616"/>
      <c r="AQ616"/>
      <c r="AR616"/>
      <c r="AS616"/>
      <c r="AT616"/>
      <c r="AU616"/>
      <c r="AV616"/>
      <c r="AW616"/>
      <c r="AX616"/>
      <c r="AY616"/>
      <c r="AZ616"/>
      <c r="BA616"/>
      <c r="BB616"/>
    </row>
    <row r="617" spans="1:54" s="8" customFormat="1">
      <c r="A617"/>
      <c r="B617"/>
      <c r="C617"/>
      <c r="D617"/>
      <c r="E617"/>
      <c r="F617"/>
      <c r="G617"/>
      <c r="H617"/>
      <c r="I617"/>
      <c r="J617"/>
      <c r="K617"/>
      <c r="L617"/>
      <c r="M617"/>
      <c r="N617"/>
      <c r="Q617"/>
      <c r="R617"/>
      <c r="S617"/>
      <c r="T617" s="47"/>
      <c r="U617"/>
      <c r="V617"/>
      <c r="W617"/>
      <c r="X617"/>
      <c r="Y617"/>
      <c r="Z617" s="12"/>
      <c r="AA617" s="12"/>
      <c r="AB617" s="12"/>
      <c r="AC617" s="12"/>
      <c r="AD617"/>
      <c r="AE617"/>
      <c r="AF617"/>
      <c r="AG617"/>
      <c r="AH617"/>
      <c r="AI617"/>
      <c r="AJ617"/>
      <c r="AK617"/>
      <c r="AL617"/>
      <c r="AM617"/>
      <c r="AN617"/>
      <c r="AO617"/>
      <c r="AP617"/>
      <c r="AQ617"/>
      <c r="AR617"/>
      <c r="AS617"/>
      <c r="AT617"/>
      <c r="AU617"/>
      <c r="AV617"/>
      <c r="AW617"/>
      <c r="AX617"/>
      <c r="AY617"/>
      <c r="AZ617"/>
      <c r="BA617"/>
      <c r="BB617"/>
    </row>
    <row r="618" spans="1:54" s="8" customFormat="1">
      <c r="A618"/>
      <c r="B618"/>
      <c r="C618"/>
      <c r="D618"/>
      <c r="E618"/>
      <c r="F618"/>
      <c r="G618"/>
      <c r="H618"/>
      <c r="I618"/>
      <c r="J618"/>
      <c r="K618"/>
      <c r="L618"/>
      <c r="M618"/>
      <c r="N618"/>
      <c r="Q618"/>
      <c r="R618"/>
      <c r="S618"/>
      <c r="T618" s="47"/>
      <c r="U618"/>
      <c r="V618"/>
      <c r="W618"/>
      <c r="X618"/>
      <c r="Y618"/>
      <c r="Z618" s="12"/>
      <c r="AA618" s="12"/>
      <c r="AB618" s="12"/>
      <c r="AC618" s="12"/>
      <c r="AD618"/>
      <c r="AE618"/>
      <c r="AF618"/>
      <c r="AG618"/>
      <c r="AH618"/>
      <c r="AI618"/>
      <c r="AJ618"/>
      <c r="AK618"/>
      <c r="AL618"/>
      <c r="AM618"/>
      <c r="AN618"/>
      <c r="AO618"/>
      <c r="AP618"/>
      <c r="AQ618"/>
      <c r="AR618"/>
      <c r="AS618"/>
      <c r="AT618"/>
      <c r="AU618"/>
      <c r="AV618"/>
      <c r="AW618"/>
      <c r="AX618"/>
      <c r="AY618"/>
      <c r="AZ618"/>
      <c r="BA618"/>
      <c r="BB618"/>
    </row>
    <row r="619" spans="1:54" s="8" customFormat="1">
      <c r="A619"/>
      <c r="B619"/>
      <c r="C619"/>
      <c r="D619"/>
      <c r="E619"/>
      <c r="F619"/>
      <c r="G619"/>
      <c r="H619"/>
      <c r="I619"/>
      <c r="J619"/>
      <c r="K619"/>
      <c r="L619"/>
      <c r="M619"/>
      <c r="N619"/>
      <c r="Q619"/>
      <c r="R619"/>
      <c r="S619"/>
      <c r="T619" s="47"/>
      <c r="U619"/>
      <c r="V619"/>
      <c r="W619"/>
      <c r="X619"/>
      <c r="Y619"/>
      <c r="Z619" s="12"/>
      <c r="AA619" s="12"/>
      <c r="AB619" s="12"/>
      <c r="AC619" s="12"/>
      <c r="AD619"/>
      <c r="AE619"/>
      <c r="AF619"/>
      <c r="AG619"/>
      <c r="AH619"/>
      <c r="AI619"/>
      <c r="AJ619"/>
      <c r="AK619"/>
      <c r="AL619"/>
      <c r="AM619"/>
      <c r="AN619"/>
      <c r="AO619"/>
      <c r="AP619"/>
      <c r="AQ619"/>
      <c r="AR619"/>
      <c r="AS619"/>
      <c r="AT619"/>
      <c r="AU619"/>
      <c r="AV619"/>
      <c r="AW619"/>
      <c r="AX619"/>
      <c r="AY619"/>
      <c r="AZ619"/>
      <c r="BA619"/>
      <c r="BB619"/>
    </row>
    <row r="620" spans="1:54" s="8" customFormat="1">
      <c r="A620"/>
      <c r="B620"/>
      <c r="C620"/>
      <c r="D620"/>
      <c r="E620"/>
      <c r="F620"/>
      <c r="G620"/>
      <c r="H620"/>
      <c r="I620"/>
      <c r="J620"/>
      <c r="K620"/>
      <c r="L620"/>
      <c r="M620"/>
      <c r="N620"/>
      <c r="Q620"/>
      <c r="R620"/>
      <c r="S620"/>
      <c r="T620" s="47"/>
      <c r="U620"/>
      <c r="V620"/>
      <c r="W620"/>
      <c r="X620"/>
      <c r="Y620"/>
      <c r="Z620" s="12"/>
      <c r="AA620" s="12"/>
      <c r="AB620" s="12"/>
      <c r="AC620" s="12"/>
      <c r="AD620"/>
      <c r="AE620"/>
      <c r="AF620"/>
      <c r="AG620"/>
      <c r="AH620"/>
      <c r="AI620"/>
      <c r="AJ620"/>
      <c r="AK620"/>
      <c r="AL620"/>
      <c r="AM620"/>
      <c r="AN620"/>
      <c r="AO620"/>
      <c r="AP620"/>
      <c r="AQ620"/>
      <c r="AR620"/>
      <c r="AS620"/>
      <c r="AT620"/>
      <c r="AU620"/>
      <c r="AV620"/>
      <c r="AW620"/>
      <c r="AX620"/>
      <c r="AY620"/>
      <c r="AZ620"/>
      <c r="BA620"/>
      <c r="BB620"/>
    </row>
    <row r="621" spans="1:54" s="8" customFormat="1">
      <c r="A621"/>
      <c r="B621"/>
      <c r="C621"/>
      <c r="D621"/>
      <c r="E621"/>
      <c r="F621"/>
      <c r="G621"/>
      <c r="H621"/>
      <c r="I621"/>
      <c r="J621"/>
      <c r="K621"/>
      <c r="L621"/>
      <c r="M621"/>
      <c r="N621"/>
      <c r="Q621"/>
      <c r="R621"/>
      <c r="S621"/>
      <c r="T621" s="47"/>
      <c r="U621"/>
      <c r="V621"/>
      <c r="W621"/>
      <c r="X621"/>
      <c r="Y621"/>
      <c r="Z621" s="12"/>
      <c r="AA621" s="12"/>
      <c r="AB621" s="12"/>
      <c r="AC621" s="12"/>
      <c r="AD621"/>
      <c r="AE621"/>
      <c r="AF621"/>
      <c r="AG621"/>
      <c r="AH621"/>
      <c r="AI621"/>
      <c r="AJ621"/>
      <c r="AK621"/>
      <c r="AL621"/>
      <c r="AM621"/>
      <c r="AN621"/>
      <c r="AO621"/>
      <c r="AP621"/>
      <c r="AQ621"/>
      <c r="AR621"/>
      <c r="AS621"/>
      <c r="AT621"/>
      <c r="AU621"/>
      <c r="AV621"/>
      <c r="AW621"/>
      <c r="AX621"/>
      <c r="AY621"/>
      <c r="AZ621"/>
      <c r="BA621"/>
      <c r="BB621"/>
    </row>
    <row r="622" spans="1:54" s="8" customFormat="1">
      <c r="A622"/>
      <c r="B622"/>
      <c r="C622"/>
      <c r="D622"/>
      <c r="E622"/>
      <c r="F622"/>
      <c r="G622"/>
      <c r="H622"/>
      <c r="I622"/>
      <c r="J622"/>
      <c r="K622"/>
      <c r="L622"/>
      <c r="M622"/>
      <c r="N622"/>
      <c r="Q622"/>
      <c r="R622"/>
      <c r="S622"/>
      <c r="T622" s="47"/>
      <c r="U622"/>
      <c r="V622"/>
      <c r="W622"/>
      <c r="X622"/>
      <c r="Y622"/>
      <c r="Z622" s="12"/>
      <c r="AA622" s="12"/>
      <c r="AB622" s="12"/>
      <c r="AC622" s="12"/>
      <c r="AD622"/>
      <c r="AE622"/>
      <c r="AF622"/>
      <c r="AG622"/>
      <c r="AH622"/>
      <c r="AI622"/>
      <c r="AJ622"/>
      <c r="AK622"/>
      <c r="AL622"/>
      <c r="AM622"/>
      <c r="AN622"/>
      <c r="AO622"/>
      <c r="AP622"/>
      <c r="AQ622"/>
      <c r="AR622"/>
      <c r="AS622"/>
      <c r="AT622"/>
      <c r="AU622"/>
      <c r="AV622"/>
      <c r="AW622"/>
      <c r="AX622"/>
      <c r="AY622"/>
      <c r="AZ622"/>
      <c r="BA622"/>
      <c r="BB622"/>
    </row>
    <row r="623" spans="1:54" s="8" customFormat="1">
      <c r="A623"/>
      <c r="B623"/>
      <c r="C623"/>
      <c r="D623"/>
      <c r="E623"/>
      <c r="F623"/>
      <c r="G623"/>
      <c r="H623"/>
      <c r="I623"/>
      <c r="J623"/>
      <c r="K623"/>
      <c r="L623"/>
      <c r="M623"/>
      <c r="N623"/>
      <c r="Q623"/>
      <c r="R623"/>
      <c r="S623"/>
      <c r="T623" s="47"/>
      <c r="U623"/>
      <c r="V623"/>
      <c r="W623"/>
      <c r="X623"/>
      <c r="Y623"/>
      <c r="Z623" s="12"/>
      <c r="AA623" s="12"/>
      <c r="AB623" s="12"/>
      <c r="AC623" s="12"/>
      <c r="AD623"/>
      <c r="AE623"/>
      <c r="AF623"/>
      <c r="AG623"/>
      <c r="AH623"/>
      <c r="AI623"/>
      <c r="AJ623"/>
      <c r="AK623"/>
      <c r="AL623"/>
      <c r="AM623"/>
      <c r="AN623"/>
      <c r="AO623"/>
      <c r="AP623"/>
      <c r="AQ623"/>
      <c r="AR623"/>
      <c r="AS623"/>
      <c r="AT623"/>
      <c r="AU623"/>
      <c r="AV623"/>
      <c r="AW623"/>
      <c r="AX623"/>
      <c r="AY623"/>
      <c r="AZ623"/>
      <c r="BA623"/>
      <c r="BB623"/>
    </row>
    <row r="624" spans="1:54" s="8" customFormat="1">
      <c r="A624"/>
      <c r="B624"/>
      <c r="C624"/>
      <c r="D624"/>
      <c r="E624"/>
      <c r="F624"/>
      <c r="G624"/>
      <c r="H624"/>
      <c r="I624"/>
      <c r="J624"/>
      <c r="K624"/>
      <c r="L624"/>
      <c r="M624"/>
      <c r="N624"/>
      <c r="Q624"/>
      <c r="R624"/>
      <c r="S624"/>
      <c r="T624" s="47"/>
      <c r="U624"/>
      <c r="V624"/>
      <c r="W624"/>
      <c r="X624"/>
      <c r="Y624"/>
      <c r="Z624" s="12"/>
      <c r="AA624" s="12"/>
      <c r="AB624" s="12"/>
      <c r="AC624" s="12"/>
      <c r="AD624"/>
      <c r="AE624"/>
      <c r="AF624"/>
      <c r="AG624"/>
      <c r="AH624"/>
      <c r="AI624"/>
      <c r="AJ624"/>
      <c r="AK624"/>
      <c r="AL624"/>
      <c r="AM624"/>
      <c r="AN624"/>
      <c r="AO624"/>
      <c r="AP624"/>
      <c r="AQ624"/>
      <c r="AR624"/>
      <c r="AS624"/>
      <c r="AT624"/>
      <c r="AU624"/>
      <c r="AV624"/>
      <c r="AW624"/>
      <c r="AX624"/>
      <c r="AY624"/>
      <c r="AZ624"/>
      <c r="BA624"/>
      <c r="BB624"/>
    </row>
    <row r="625" spans="1:54" s="8" customFormat="1">
      <c r="A625"/>
      <c r="B625"/>
      <c r="C625"/>
      <c r="D625"/>
      <c r="E625"/>
      <c r="F625"/>
      <c r="G625"/>
      <c r="H625"/>
      <c r="I625"/>
      <c r="J625"/>
      <c r="K625"/>
      <c r="L625"/>
      <c r="M625"/>
      <c r="N625"/>
      <c r="Q625"/>
      <c r="R625"/>
      <c r="S625"/>
      <c r="T625" s="47"/>
      <c r="U625"/>
      <c r="V625"/>
      <c r="W625"/>
      <c r="X625"/>
      <c r="Y625"/>
      <c r="Z625" s="12"/>
      <c r="AA625" s="12"/>
      <c r="AB625" s="12"/>
      <c r="AC625" s="12"/>
      <c r="AD625"/>
      <c r="AE625"/>
      <c r="AF625"/>
      <c r="AG625"/>
      <c r="AH625"/>
      <c r="AI625"/>
      <c r="AJ625"/>
      <c r="AK625"/>
      <c r="AL625"/>
      <c r="AM625"/>
      <c r="AN625"/>
      <c r="AO625"/>
      <c r="AP625"/>
      <c r="AQ625"/>
      <c r="AR625"/>
      <c r="AS625"/>
      <c r="AT625"/>
      <c r="AU625"/>
      <c r="AV625"/>
      <c r="AW625"/>
      <c r="AX625"/>
      <c r="AY625"/>
      <c r="AZ625"/>
      <c r="BA625"/>
      <c r="BB625"/>
    </row>
    <row r="626" spans="1:54" s="8" customFormat="1">
      <c r="A626"/>
      <c r="B626"/>
      <c r="C626"/>
      <c r="D626"/>
      <c r="E626"/>
      <c r="F626"/>
      <c r="G626"/>
      <c r="H626"/>
      <c r="I626"/>
      <c r="J626"/>
      <c r="K626"/>
      <c r="L626"/>
      <c r="M626"/>
      <c r="N626"/>
      <c r="Q626"/>
      <c r="R626"/>
      <c r="S626"/>
      <c r="T626" s="47"/>
      <c r="U626"/>
      <c r="V626"/>
      <c r="W626"/>
      <c r="X626"/>
      <c r="Y626"/>
      <c r="Z626" s="12"/>
      <c r="AA626" s="12"/>
      <c r="AB626" s="12"/>
      <c r="AC626" s="12"/>
      <c r="AD626"/>
      <c r="AE626"/>
      <c r="AF626"/>
      <c r="AG626"/>
      <c r="AH626"/>
      <c r="AI626"/>
      <c r="AJ626"/>
      <c r="AK626"/>
      <c r="AL626"/>
      <c r="AM626"/>
      <c r="AN626"/>
      <c r="AO626"/>
      <c r="AP626"/>
      <c r="AQ626"/>
      <c r="AR626"/>
      <c r="AS626"/>
      <c r="AT626"/>
      <c r="AU626"/>
      <c r="AV626"/>
      <c r="AW626"/>
      <c r="AX626"/>
      <c r="AY626"/>
      <c r="AZ626"/>
      <c r="BA626"/>
      <c r="BB626"/>
    </row>
    <row r="627" spans="1:54" s="8" customFormat="1">
      <c r="A627"/>
      <c r="B627"/>
      <c r="C627"/>
      <c r="D627"/>
      <c r="E627"/>
      <c r="F627"/>
      <c r="G627"/>
      <c r="H627"/>
      <c r="I627"/>
      <c r="J627"/>
      <c r="K627"/>
      <c r="L627"/>
      <c r="M627"/>
      <c r="N627"/>
      <c r="Q627"/>
      <c r="R627"/>
      <c r="S627"/>
      <c r="T627" s="47"/>
      <c r="U627"/>
      <c r="V627"/>
      <c r="W627"/>
      <c r="X627"/>
      <c r="Y627"/>
      <c r="Z627" s="12"/>
      <c r="AA627" s="12"/>
      <c r="AB627" s="12"/>
      <c r="AC627" s="12"/>
      <c r="AD627"/>
      <c r="AE627"/>
      <c r="AF627"/>
      <c r="AG627"/>
      <c r="AH627"/>
      <c r="AI627"/>
      <c r="AJ627"/>
      <c r="AK627"/>
      <c r="AL627"/>
      <c r="AM627"/>
      <c r="AN627"/>
      <c r="AO627"/>
      <c r="AP627"/>
      <c r="AQ627"/>
      <c r="AR627"/>
      <c r="AS627"/>
      <c r="AT627"/>
      <c r="AU627"/>
      <c r="AV627"/>
      <c r="AW627"/>
      <c r="AX627"/>
      <c r="AY627"/>
      <c r="AZ627"/>
      <c r="BA627"/>
      <c r="BB627"/>
    </row>
    <row r="628" spans="1:54" s="8" customFormat="1">
      <c r="A628"/>
      <c r="B628"/>
      <c r="C628"/>
      <c r="D628"/>
      <c r="E628"/>
      <c r="F628"/>
      <c r="G628"/>
      <c r="H628"/>
      <c r="I628"/>
      <c r="J628"/>
      <c r="K628"/>
      <c r="L628"/>
      <c r="M628"/>
      <c r="N628"/>
      <c r="Q628"/>
      <c r="R628"/>
      <c r="S628"/>
      <c r="T628" s="47"/>
      <c r="U628"/>
      <c r="V628"/>
      <c r="W628"/>
      <c r="X628"/>
      <c r="Y628"/>
      <c r="Z628" s="12"/>
      <c r="AA628" s="12"/>
      <c r="AB628" s="12"/>
      <c r="AC628" s="12"/>
      <c r="AD628"/>
      <c r="AE628"/>
      <c r="AF628"/>
      <c r="AG628"/>
      <c r="AH628"/>
      <c r="AI628"/>
      <c r="AJ628"/>
      <c r="AK628"/>
      <c r="AL628"/>
      <c r="AM628"/>
      <c r="AN628"/>
      <c r="AO628"/>
      <c r="AP628"/>
      <c r="AQ628"/>
      <c r="AR628"/>
      <c r="AS628"/>
      <c r="AT628"/>
      <c r="AU628"/>
      <c r="AV628"/>
      <c r="AW628"/>
      <c r="AX628"/>
      <c r="AY628"/>
      <c r="AZ628"/>
      <c r="BA628"/>
      <c r="BB628"/>
    </row>
    <row r="629" spans="1:54" s="8" customFormat="1">
      <c r="A629"/>
      <c r="B629"/>
      <c r="C629"/>
      <c r="D629"/>
      <c r="E629"/>
      <c r="F629"/>
      <c r="G629"/>
      <c r="H629"/>
      <c r="I629"/>
      <c r="J629"/>
      <c r="K629"/>
      <c r="L629"/>
      <c r="M629"/>
      <c r="N629"/>
      <c r="Q629"/>
      <c r="R629"/>
      <c r="S629"/>
      <c r="T629" s="47"/>
      <c r="U629"/>
      <c r="V629"/>
      <c r="W629"/>
      <c r="X629"/>
      <c r="Y629"/>
      <c r="Z629" s="12"/>
      <c r="AA629" s="12"/>
      <c r="AB629" s="12"/>
      <c r="AC629" s="12"/>
      <c r="AD629"/>
      <c r="AE629"/>
      <c r="AF629"/>
      <c r="AG629"/>
      <c r="AH629"/>
      <c r="AI629"/>
      <c r="AJ629"/>
      <c r="AK629"/>
      <c r="AL629"/>
      <c r="AM629"/>
      <c r="AN629"/>
      <c r="AO629"/>
      <c r="AP629"/>
      <c r="AQ629"/>
      <c r="AR629"/>
      <c r="AS629"/>
      <c r="AT629"/>
      <c r="AU629"/>
      <c r="AV629"/>
      <c r="AW629"/>
      <c r="AX629"/>
      <c r="AY629"/>
      <c r="AZ629"/>
      <c r="BA629"/>
      <c r="BB629"/>
    </row>
    <row r="630" spans="1:54" s="8" customFormat="1">
      <c r="A630"/>
      <c r="B630"/>
      <c r="C630"/>
      <c r="D630"/>
      <c r="E630"/>
      <c r="F630"/>
      <c r="G630"/>
      <c r="H630"/>
      <c r="I630"/>
      <c r="J630"/>
      <c r="K630"/>
      <c r="L630"/>
      <c r="M630"/>
      <c r="N630"/>
      <c r="Q630"/>
      <c r="R630"/>
      <c r="S630"/>
      <c r="T630" s="47"/>
      <c r="U630"/>
      <c r="V630"/>
      <c r="W630"/>
      <c r="X630"/>
      <c r="Y630"/>
      <c r="Z630" s="12"/>
      <c r="AA630" s="12"/>
      <c r="AB630" s="12"/>
      <c r="AC630" s="12"/>
      <c r="AD630"/>
      <c r="AE630"/>
      <c r="AF630"/>
      <c r="AG630"/>
      <c r="AH630"/>
      <c r="AI630"/>
      <c r="AJ630"/>
      <c r="AK630"/>
      <c r="AL630"/>
      <c r="AM630"/>
      <c r="AN630"/>
      <c r="AO630"/>
      <c r="AP630"/>
      <c r="AQ630"/>
      <c r="AR630"/>
      <c r="AS630"/>
      <c r="AT630"/>
      <c r="AU630"/>
      <c r="AV630"/>
      <c r="AW630"/>
      <c r="AX630"/>
      <c r="AY630"/>
      <c r="AZ630"/>
      <c r="BA630"/>
      <c r="BB630"/>
    </row>
    <row r="631" spans="1:54" s="8" customFormat="1">
      <c r="A631"/>
      <c r="B631"/>
      <c r="C631"/>
      <c r="D631"/>
      <c r="E631"/>
      <c r="F631"/>
      <c r="G631"/>
      <c r="H631"/>
      <c r="I631"/>
      <c r="J631"/>
      <c r="K631"/>
      <c r="L631"/>
      <c r="M631"/>
      <c r="N631"/>
      <c r="Q631"/>
      <c r="R631"/>
      <c r="S631"/>
      <c r="T631" s="47"/>
      <c r="U631"/>
      <c r="V631"/>
      <c r="W631"/>
      <c r="X631"/>
      <c r="Y631"/>
      <c r="Z631" s="12"/>
      <c r="AA631" s="12"/>
      <c r="AB631" s="12"/>
      <c r="AC631" s="12"/>
      <c r="AD631"/>
      <c r="AE631"/>
      <c r="AF631"/>
      <c r="AG631"/>
      <c r="AH631"/>
      <c r="AI631"/>
      <c r="AJ631"/>
      <c r="AK631"/>
      <c r="AL631"/>
      <c r="AM631"/>
      <c r="AN631"/>
      <c r="AO631"/>
      <c r="AP631"/>
      <c r="AQ631"/>
      <c r="AR631"/>
      <c r="AS631"/>
      <c r="AT631"/>
      <c r="AU631"/>
      <c r="AV631"/>
      <c r="AW631"/>
      <c r="AX631"/>
      <c r="AY631"/>
      <c r="AZ631"/>
      <c r="BA631"/>
      <c r="BB631"/>
    </row>
    <row r="632" spans="1:54" s="8" customFormat="1">
      <c r="A632"/>
      <c r="B632"/>
      <c r="C632"/>
      <c r="D632"/>
      <c r="E632"/>
      <c r="F632"/>
      <c r="G632"/>
      <c r="H632"/>
      <c r="I632"/>
      <c r="J632"/>
      <c r="K632"/>
      <c r="L632"/>
      <c r="M632"/>
      <c r="N632"/>
      <c r="Q632"/>
      <c r="R632"/>
      <c r="S632"/>
      <c r="T632" s="47"/>
      <c r="U632"/>
      <c r="V632"/>
      <c r="W632"/>
      <c r="X632"/>
      <c r="Y632"/>
      <c r="Z632" s="12"/>
      <c r="AA632" s="12"/>
      <c r="AB632" s="12"/>
      <c r="AC632" s="12"/>
      <c r="AD632"/>
      <c r="AE632"/>
      <c r="AF632"/>
      <c r="AG632"/>
      <c r="AH632"/>
      <c r="AI632"/>
      <c r="AJ632"/>
      <c r="AK632"/>
      <c r="AL632"/>
      <c r="AM632"/>
      <c r="AN632"/>
      <c r="AO632"/>
      <c r="AP632"/>
      <c r="AQ632"/>
      <c r="AR632"/>
      <c r="AS632"/>
      <c r="AT632"/>
      <c r="AU632"/>
      <c r="AV632"/>
      <c r="AW632"/>
      <c r="AX632"/>
      <c r="AY632"/>
      <c r="AZ632"/>
      <c r="BA632"/>
      <c r="BB632"/>
    </row>
    <row r="633" spans="1:54" s="8" customFormat="1">
      <c r="A633"/>
      <c r="B633"/>
      <c r="C633"/>
      <c r="D633"/>
      <c r="E633"/>
      <c r="F633"/>
      <c r="G633"/>
      <c r="H633"/>
      <c r="I633"/>
      <c r="J633"/>
      <c r="K633"/>
      <c r="L633"/>
      <c r="M633"/>
      <c r="N633"/>
      <c r="Q633"/>
      <c r="R633"/>
      <c r="S633"/>
      <c r="T633" s="47"/>
      <c r="U633"/>
      <c r="V633"/>
      <c r="W633"/>
      <c r="X633"/>
      <c r="Y633"/>
      <c r="Z633" s="12"/>
      <c r="AA633" s="12"/>
      <c r="AB633" s="12"/>
      <c r="AC633" s="12"/>
      <c r="AD633"/>
      <c r="AE633"/>
      <c r="AF633"/>
      <c r="AG633"/>
      <c r="AH633"/>
      <c r="AI633"/>
      <c r="AJ633"/>
      <c r="AK633"/>
      <c r="AL633"/>
      <c r="AM633"/>
      <c r="AN633"/>
      <c r="AO633"/>
      <c r="AP633"/>
      <c r="AQ633"/>
      <c r="AR633"/>
      <c r="AS633"/>
      <c r="AT633"/>
      <c r="AU633"/>
      <c r="AV633"/>
      <c r="AW633"/>
      <c r="AX633"/>
      <c r="AY633"/>
      <c r="AZ633"/>
      <c r="BA633"/>
      <c r="BB633"/>
    </row>
    <row r="634" spans="1:54" s="8" customFormat="1">
      <c r="A634"/>
      <c r="B634"/>
      <c r="C634"/>
      <c r="D634"/>
      <c r="E634"/>
      <c r="F634"/>
      <c r="G634"/>
      <c r="H634"/>
      <c r="I634"/>
      <c r="J634"/>
      <c r="K634"/>
      <c r="L634"/>
      <c r="M634"/>
      <c r="N634"/>
      <c r="Q634"/>
      <c r="R634"/>
      <c r="S634"/>
      <c r="T634" s="47"/>
      <c r="U634"/>
      <c r="V634"/>
      <c r="W634"/>
      <c r="X634"/>
      <c r="Y634"/>
      <c r="Z634" s="12"/>
      <c r="AA634" s="12"/>
      <c r="AB634" s="12"/>
      <c r="AC634" s="12"/>
      <c r="AD634"/>
      <c r="AE634"/>
      <c r="AF634"/>
      <c r="AG634"/>
      <c r="AH634"/>
      <c r="AI634"/>
      <c r="AJ634"/>
      <c r="AK634"/>
      <c r="AL634"/>
      <c r="AM634"/>
      <c r="AN634"/>
      <c r="AO634"/>
      <c r="AP634"/>
      <c r="AQ634"/>
      <c r="AR634"/>
      <c r="AS634"/>
      <c r="AT634"/>
      <c r="AU634"/>
      <c r="AV634"/>
      <c r="AW634"/>
      <c r="AX634"/>
      <c r="AY634"/>
      <c r="AZ634"/>
      <c r="BA634"/>
      <c r="BB634"/>
    </row>
    <row r="635" spans="1:54" s="8" customFormat="1">
      <c r="A635"/>
      <c r="B635"/>
      <c r="C635"/>
      <c r="D635"/>
      <c r="E635"/>
      <c r="F635"/>
      <c r="G635"/>
      <c r="H635"/>
      <c r="I635"/>
      <c r="J635"/>
      <c r="K635"/>
      <c r="L635"/>
      <c r="M635"/>
      <c r="N635"/>
      <c r="Q635"/>
      <c r="R635"/>
      <c r="S635"/>
      <c r="T635" s="47"/>
      <c r="U635"/>
      <c r="V635"/>
      <c r="W635"/>
      <c r="X635"/>
      <c r="Y635"/>
      <c r="Z635" s="12"/>
      <c r="AA635" s="12"/>
      <c r="AB635" s="12"/>
      <c r="AC635" s="12"/>
      <c r="AD635"/>
      <c r="AE635"/>
      <c r="AF635"/>
      <c r="AG635"/>
      <c r="AH635"/>
      <c r="AI635"/>
      <c r="AJ635"/>
      <c r="AK635"/>
      <c r="AL635"/>
      <c r="AM635"/>
      <c r="AN635"/>
      <c r="AO635"/>
      <c r="AP635"/>
      <c r="AQ635"/>
      <c r="AR635"/>
      <c r="AS635"/>
      <c r="AT635"/>
      <c r="AU635"/>
      <c r="AV635"/>
      <c r="AW635"/>
      <c r="AX635"/>
      <c r="AY635"/>
      <c r="AZ635"/>
      <c r="BA635"/>
      <c r="BB635"/>
    </row>
    <row r="636" spans="1:54" s="8" customFormat="1">
      <c r="A636"/>
      <c r="B636"/>
      <c r="C636"/>
      <c r="D636"/>
      <c r="E636"/>
      <c r="F636"/>
      <c r="G636"/>
      <c r="H636"/>
      <c r="I636"/>
      <c r="J636"/>
      <c r="K636"/>
      <c r="L636"/>
      <c r="M636"/>
      <c r="N636"/>
      <c r="Q636"/>
      <c r="R636"/>
      <c r="S636"/>
      <c r="T636" s="47"/>
      <c r="U636"/>
      <c r="V636"/>
      <c r="W636"/>
      <c r="X636"/>
      <c r="Y636"/>
      <c r="Z636" s="12"/>
      <c r="AA636" s="12"/>
      <c r="AB636" s="12"/>
      <c r="AC636" s="12"/>
      <c r="AD636"/>
      <c r="AE636"/>
      <c r="AF636"/>
      <c r="AG636"/>
      <c r="AH636"/>
      <c r="AI636"/>
      <c r="AJ636"/>
      <c r="AK636"/>
      <c r="AL636"/>
      <c r="AM636"/>
      <c r="AN636"/>
      <c r="AO636"/>
      <c r="AP636"/>
      <c r="AQ636"/>
      <c r="AR636"/>
      <c r="AS636"/>
      <c r="AT636"/>
      <c r="AU636"/>
      <c r="AV636"/>
      <c r="AW636"/>
      <c r="AX636"/>
      <c r="AY636"/>
      <c r="AZ636"/>
      <c r="BA636"/>
      <c r="BB636"/>
    </row>
    <row r="637" spans="1:54" s="8" customFormat="1">
      <c r="A637"/>
      <c r="B637"/>
      <c r="C637"/>
      <c r="D637"/>
      <c r="E637"/>
      <c r="F637"/>
      <c r="G637"/>
      <c r="H637"/>
      <c r="I637"/>
      <c r="J637"/>
      <c r="K637"/>
      <c r="L637"/>
      <c r="M637"/>
      <c r="N637"/>
      <c r="Q637"/>
      <c r="R637"/>
      <c r="S637"/>
      <c r="T637" s="47"/>
      <c r="U637"/>
      <c r="V637"/>
      <c r="W637"/>
      <c r="X637"/>
      <c r="Y637"/>
      <c r="Z637" s="12"/>
      <c r="AA637" s="12"/>
      <c r="AB637" s="12"/>
      <c r="AC637" s="12"/>
      <c r="AD637"/>
      <c r="AE637"/>
      <c r="AF637"/>
      <c r="AG637"/>
      <c r="AH637"/>
      <c r="AI637"/>
      <c r="AJ637"/>
      <c r="AK637"/>
      <c r="AL637"/>
      <c r="AM637"/>
      <c r="AN637"/>
      <c r="AO637"/>
      <c r="AP637"/>
      <c r="AQ637"/>
      <c r="AR637"/>
      <c r="AS637"/>
      <c r="AT637"/>
      <c r="AU637"/>
      <c r="AV637"/>
      <c r="AW637"/>
      <c r="AX637"/>
      <c r="AY637"/>
      <c r="AZ637"/>
      <c r="BA637"/>
      <c r="BB637"/>
    </row>
    <row r="638" spans="1:54" s="8" customFormat="1">
      <c r="A638"/>
      <c r="B638"/>
      <c r="C638"/>
      <c r="D638"/>
      <c r="E638"/>
      <c r="F638"/>
      <c r="G638"/>
      <c r="H638"/>
      <c r="I638"/>
      <c r="J638"/>
      <c r="K638"/>
      <c r="L638"/>
      <c r="M638"/>
      <c r="N638"/>
      <c r="Q638"/>
      <c r="R638"/>
      <c r="S638"/>
      <c r="T638" s="47"/>
      <c r="U638"/>
      <c r="V638"/>
      <c r="W638"/>
      <c r="X638"/>
      <c r="Y638"/>
      <c r="Z638" s="12"/>
      <c r="AA638" s="12"/>
      <c r="AB638" s="12"/>
      <c r="AC638" s="12"/>
      <c r="AD638"/>
      <c r="AE638"/>
      <c r="AF638"/>
      <c r="AG638"/>
      <c r="AH638"/>
      <c r="AI638"/>
      <c r="AJ638"/>
      <c r="AK638"/>
      <c r="AL638"/>
      <c r="AM638"/>
      <c r="AN638"/>
      <c r="AO638"/>
      <c r="AP638"/>
      <c r="AQ638"/>
      <c r="AR638"/>
      <c r="AS638"/>
      <c r="AT638"/>
      <c r="AU638"/>
      <c r="AV638"/>
      <c r="AW638"/>
      <c r="AX638"/>
      <c r="AY638"/>
      <c r="AZ638"/>
      <c r="BA638"/>
      <c r="BB638"/>
    </row>
    <row r="639" spans="1:54" s="8" customFormat="1">
      <c r="A639"/>
      <c r="B639"/>
      <c r="C639"/>
      <c r="D639"/>
      <c r="E639"/>
      <c r="F639"/>
      <c r="G639"/>
      <c r="H639"/>
      <c r="I639"/>
      <c r="J639"/>
      <c r="K639"/>
      <c r="L639"/>
      <c r="M639"/>
      <c r="N639"/>
      <c r="Q639"/>
      <c r="R639"/>
      <c r="S639"/>
      <c r="T639" s="47"/>
      <c r="U639"/>
      <c r="V639"/>
      <c r="W639"/>
      <c r="X639"/>
      <c r="Y639"/>
      <c r="Z639" s="12"/>
      <c r="AA639" s="12"/>
      <c r="AB639" s="12"/>
      <c r="AC639" s="12"/>
      <c r="AD639"/>
      <c r="AE639"/>
      <c r="AF639"/>
      <c r="AG639"/>
      <c r="AH639"/>
      <c r="AI639"/>
      <c r="AJ639"/>
      <c r="AK639"/>
      <c r="AL639"/>
      <c r="AM639"/>
      <c r="AN639"/>
      <c r="AO639"/>
      <c r="AP639"/>
      <c r="AQ639"/>
      <c r="AR639"/>
      <c r="AS639"/>
      <c r="AT639"/>
      <c r="AU639"/>
      <c r="AV639"/>
      <c r="AW639"/>
      <c r="AX639"/>
      <c r="AY639"/>
      <c r="AZ639"/>
      <c r="BA639"/>
      <c r="BB639"/>
    </row>
    <row r="640" spans="1:54" s="8" customFormat="1">
      <c r="A640"/>
      <c r="B640"/>
      <c r="C640"/>
      <c r="D640"/>
      <c r="E640"/>
      <c r="F640"/>
      <c r="G640"/>
      <c r="H640"/>
      <c r="I640"/>
      <c r="J640"/>
      <c r="K640"/>
      <c r="L640"/>
      <c r="M640"/>
      <c r="N640"/>
      <c r="Q640"/>
      <c r="R640"/>
      <c r="S640"/>
      <c r="T640" s="47"/>
      <c r="U640"/>
      <c r="V640"/>
      <c r="W640"/>
      <c r="X640"/>
      <c r="Y640"/>
      <c r="Z640" s="12"/>
      <c r="AA640" s="12"/>
      <c r="AB640" s="12"/>
      <c r="AC640" s="12"/>
      <c r="AD640"/>
      <c r="AE640"/>
      <c r="AF640"/>
      <c r="AG640"/>
      <c r="AH640"/>
      <c r="AI640"/>
      <c r="AJ640"/>
      <c r="AK640"/>
      <c r="AL640"/>
      <c r="AM640"/>
      <c r="AN640"/>
      <c r="AO640"/>
      <c r="AP640"/>
      <c r="AQ640"/>
      <c r="AR640"/>
      <c r="AS640"/>
      <c r="AT640"/>
      <c r="AU640"/>
      <c r="AV640"/>
      <c r="AW640"/>
      <c r="AX640"/>
      <c r="AY640"/>
      <c r="AZ640"/>
      <c r="BA640"/>
      <c r="BB640"/>
    </row>
    <row r="641" spans="1:54" s="8" customFormat="1">
      <c r="A641"/>
      <c r="B641"/>
      <c r="C641"/>
      <c r="D641"/>
      <c r="E641"/>
      <c r="F641"/>
      <c r="G641"/>
      <c r="H641"/>
      <c r="I641"/>
      <c r="J641"/>
      <c r="K641"/>
      <c r="L641"/>
      <c r="M641"/>
      <c r="N641"/>
      <c r="Q641"/>
      <c r="R641"/>
      <c r="S641"/>
      <c r="T641" s="47"/>
      <c r="U641"/>
      <c r="V641"/>
      <c r="W641"/>
      <c r="X641"/>
      <c r="Y641"/>
      <c r="Z641" s="12"/>
      <c r="AA641" s="12"/>
      <c r="AB641" s="12"/>
      <c r="AC641" s="12"/>
      <c r="AD641"/>
      <c r="AE641"/>
      <c r="AF641"/>
      <c r="AG641"/>
      <c r="AH641"/>
      <c r="AI641"/>
      <c r="AJ641"/>
      <c r="AK641"/>
      <c r="AL641"/>
      <c r="AM641"/>
      <c r="AN641"/>
      <c r="AO641"/>
      <c r="AP641"/>
      <c r="AQ641"/>
      <c r="AR641"/>
      <c r="AS641"/>
      <c r="AT641"/>
      <c r="AU641"/>
      <c r="AV641"/>
      <c r="AW641"/>
      <c r="AX641"/>
      <c r="AY641"/>
      <c r="AZ641"/>
      <c r="BA641"/>
      <c r="BB641"/>
    </row>
    <row r="642" spans="1:54" s="8" customFormat="1">
      <c r="A642"/>
      <c r="B642"/>
      <c r="C642"/>
      <c r="D642"/>
      <c r="E642"/>
      <c r="F642"/>
      <c r="G642"/>
      <c r="H642"/>
      <c r="I642"/>
      <c r="J642"/>
      <c r="K642"/>
      <c r="L642"/>
      <c r="M642"/>
      <c r="N642"/>
      <c r="Q642"/>
      <c r="R642"/>
      <c r="S642"/>
      <c r="T642" s="47"/>
      <c r="U642"/>
      <c r="V642"/>
      <c r="W642"/>
      <c r="X642"/>
      <c r="Y642"/>
      <c r="Z642" s="12"/>
      <c r="AA642" s="12"/>
      <c r="AB642" s="12"/>
      <c r="AC642" s="12"/>
      <c r="AD642"/>
      <c r="AE642"/>
      <c r="AF642"/>
      <c r="AG642"/>
      <c r="AH642"/>
      <c r="AI642"/>
      <c r="AJ642"/>
      <c r="AK642"/>
      <c r="AL642"/>
      <c r="AM642"/>
      <c r="AN642"/>
      <c r="AO642"/>
      <c r="AP642"/>
      <c r="AQ642"/>
      <c r="AR642"/>
      <c r="AS642"/>
      <c r="AT642"/>
      <c r="AU642"/>
      <c r="AV642"/>
      <c r="AW642"/>
      <c r="AX642"/>
      <c r="AY642"/>
      <c r="AZ642"/>
      <c r="BA642"/>
      <c r="BB642"/>
    </row>
    <row r="643" spans="1:54" s="8" customFormat="1">
      <c r="A643"/>
      <c r="B643"/>
      <c r="C643"/>
      <c r="D643"/>
      <c r="E643"/>
      <c r="F643"/>
      <c r="G643"/>
      <c r="H643"/>
      <c r="I643"/>
      <c r="J643"/>
      <c r="K643"/>
      <c r="L643"/>
      <c r="M643"/>
      <c r="N643"/>
      <c r="Q643"/>
      <c r="R643"/>
      <c r="S643"/>
      <c r="T643" s="47"/>
      <c r="U643"/>
      <c r="V643"/>
      <c r="W643"/>
      <c r="X643"/>
      <c r="Y643"/>
      <c r="Z643" s="12"/>
      <c r="AA643" s="12"/>
      <c r="AB643" s="12"/>
      <c r="AC643" s="12"/>
      <c r="AD643"/>
      <c r="AE643"/>
      <c r="AF643"/>
      <c r="AG643"/>
      <c r="AH643"/>
      <c r="AI643"/>
      <c r="AJ643"/>
      <c r="AK643"/>
      <c r="AL643"/>
      <c r="AM643"/>
      <c r="AN643"/>
      <c r="AO643"/>
      <c r="AP643"/>
      <c r="AQ643"/>
      <c r="AR643"/>
      <c r="AS643"/>
      <c r="AT643"/>
      <c r="AU643"/>
      <c r="AV643"/>
      <c r="AW643"/>
      <c r="AX643"/>
      <c r="AY643"/>
      <c r="AZ643"/>
      <c r="BA643"/>
      <c r="BB643"/>
    </row>
    <row r="644" spans="1:54" s="8" customFormat="1">
      <c r="A644"/>
      <c r="B644"/>
      <c r="C644"/>
      <c r="D644"/>
      <c r="E644"/>
      <c r="F644"/>
      <c r="G644"/>
      <c r="H644"/>
      <c r="I644"/>
      <c r="J644"/>
      <c r="K644"/>
      <c r="L644"/>
      <c r="M644"/>
      <c r="N644"/>
      <c r="Q644"/>
      <c r="R644"/>
      <c r="S644"/>
      <c r="T644" s="47"/>
      <c r="U644"/>
      <c r="V644"/>
      <c r="W644"/>
      <c r="X644"/>
      <c r="Y644"/>
      <c r="Z644" s="12"/>
      <c r="AA644" s="12"/>
      <c r="AB644" s="12"/>
      <c r="AC644" s="12"/>
      <c r="AD644"/>
      <c r="AE644"/>
      <c r="AF644"/>
      <c r="AG644"/>
      <c r="AH644"/>
      <c r="AI644"/>
      <c r="AJ644"/>
      <c r="AK644"/>
      <c r="AL644"/>
      <c r="AM644"/>
      <c r="AN644"/>
      <c r="AO644"/>
      <c r="AP644"/>
      <c r="AQ644"/>
      <c r="AR644"/>
      <c r="AS644"/>
      <c r="AT644"/>
      <c r="AU644"/>
      <c r="AV644"/>
      <c r="AW644"/>
      <c r="AX644"/>
      <c r="AY644"/>
      <c r="AZ644"/>
      <c r="BA644"/>
      <c r="BB644"/>
    </row>
    <row r="645" spans="1:54" s="8" customFormat="1">
      <c r="A645"/>
      <c r="B645"/>
      <c r="C645"/>
      <c r="D645"/>
      <c r="E645"/>
      <c r="F645"/>
      <c r="G645"/>
      <c r="H645"/>
      <c r="I645"/>
      <c r="J645"/>
      <c r="K645"/>
      <c r="L645"/>
      <c r="M645"/>
      <c r="N645"/>
      <c r="Q645"/>
      <c r="R645"/>
      <c r="S645"/>
      <c r="T645" s="47"/>
      <c r="U645"/>
      <c r="V645"/>
      <c r="W645"/>
      <c r="X645"/>
      <c r="Y645"/>
      <c r="Z645" s="12"/>
      <c r="AA645" s="12"/>
      <c r="AB645" s="12"/>
      <c r="AC645" s="12"/>
      <c r="AD645"/>
      <c r="AE645"/>
      <c r="AF645"/>
      <c r="AG645"/>
      <c r="AH645"/>
      <c r="AI645"/>
      <c r="AJ645"/>
      <c r="AK645"/>
      <c r="AL645"/>
      <c r="AM645"/>
      <c r="AN645"/>
      <c r="AO645"/>
      <c r="AP645"/>
      <c r="AQ645"/>
      <c r="AR645"/>
      <c r="AS645"/>
      <c r="AT645"/>
      <c r="AU645"/>
      <c r="AV645"/>
      <c r="AW645"/>
      <c r="AX645"/>
      <c r="AY645"/>
      <c r="AZ645"/>
      <c r="BA645"/>
      <c r="BB645"/>
    </row>
    <row r="646" spans="1:54" s="8" customFormat="1">
      <c r="A646"/>
      <c r="B646"/>
      <c r="C646"/>
      <c r="D646"/>
      <c r="E646"/>
      <c r="F646"/>
      <c r="G646"/>
      <c r="H646"/>
      <c r="I646"/>
      <c r="J646"/>
      <c r="K646"/>
      <c r="L646"/>
      <c r="M646"/>
      <c r="N646"/>
      <c r="Q646"/>
      <c r="R646"/>
      <c r="S646"/>
      <c r="T646" s="47"/>
      <c r="U646"/>
      <c r="V646"/>
      <c r="W646"/>
      <c r="X646"/>
      <c r="Y646"/>
      <c r="Z646" s="12"/>
      <c r="AA646" s="12"/>
      <c r="AB646" s="12"/>
      <c r="AC646" s="12"/>
      <c r="AD646"/>
      <c r="AE646"/>
      <c r="AF646"/>
      <c r="AG646"/>
      <c r="AH646"/>
      <c r="AI646"/>
      <c r="AJ646"/>
      <c r="AK646"/>
      <c r="AL646"/>
      <c r="AM646"/>
      <c r="AN646"/>
      <c r="AO646"/>
      <c r="AP646"/>
      <c r="AQ646"/>
      <c r="AR646"/>
      <c r="AS646"/>
      <c r="AT646"/>
      <c r="AU646"/>
      <c r="AV646"/>
      <c r="AW646"/>
      <c r="AX646"/>
      <c r="AY646"/>
      <c r="AZ646"/>
      <c r="BA646"/>
      <c r="BB646"/>
    </row>
    <row r="647" spans="1:54" s="8" customFormat="1">
      <c r="A647"/>
      <c r="B647"/>
      <c r="C647"/>
      <c r="D647"/>
      <c r="E647"/>
      <c r="F647"/>
      <c r="G647"/>
      <c r="H647"/>
      <c r="I647"/>
      <c r="J647"/>
      <c r="K647"/>
      <c r="L647"/>
      <c r="M647"/>
      <c r="N647"/>
      <c r="Q647"/>
      <c r="R647"/>
      <c r="S647"/>
      <c r="T647" s="47"/>
      <c r="U647"/>
      <c r="V647"/>
      <c r="W647"/>
      <c r="X647"/>
      <c r="Y647"/>
      <c r="Z647" s="12"/>
      <c r="AA647" s="12"/>
      <c r="AB647" s="12"/>
      <c r="AC647" s="12"/>
      <c r="AD647"/>
      <c r="AE647"/>
      <c r="AF647"/>
      <c r="AG647"/>
      <c r="AH647"/>
      <c r="AI647"/>
      <c r="AJ647"/>
      <c r="AK647"/>
      <c r="AL647"/>
      <c r="AM647"/>
      <c r="AN647"/>
      <c r="AO647"/>
      <c r="AP647"/>
      <c r="AQ647"/>
      <c r="AR647"/>
      <c r="AS647"/>
      <c r="AT647"/>
      <c r="AU647"/>
      <c r="AV647"/>
      <c r="AW647"/>
      <c r="AX647"/>
      <c r="AY647"/>
      <c r="AZ647"/>
      <c r="BA647"/>
      <c r="BB647"/>
    </row>
    <row r="648" spans="1:54" s="8" customFormat="1">
      <c r="A648"/>
      <c r="B648"/>
      <c r="C648"/>
      <c r="D648"/>
      <c r="E648"/>
      <c r="F648"/>
      <c r="G648"/>
      <c r="H648"/>
      <c r="I648"/>
      <c r="J648"/>
      <c r="K648"/>
      <c r="L648"/>
      <c r="M648"/>
      <c r="N648"/>
      <c r="Q648"/>
      <c r="R648"/>
      <c r="S648"/>
      <c r="T648" s="47"/>
      <c r="U648"/>
      <c r="V648"/>
      <c r="W648"/>
      <c r="X648"/>
      <c r="Y648"/>
      <c r="Z648" s="12"/>
      <c r="AA648" s="12"/>
      <c r="AB648" s="12"/>
      <c r="AC648" s="12"/>
      <c r="AD648"/>
      <c r="AE648"/>
      <c r="AF648"/>
      <c r="AG648"/>
      <c r="AH648"/>
      <c r="AI648"/>
      <c r="AJ648"/>
      <c r="AK648"/>
      <c r="AL648"/>
      <c r="AM648"/>
      <c r="AN648"/>
      <c r="AO648"/>
      <c r="AP648"/>
      <c r="AQ648"/>
      <c r="AR648"/>
      <c r="AS648"/>
      <c r="AT648"/>
      <c r="AU648"/>
      <c r="AV648"/>
      <c r="AW648"/>
      <c r="AX648"/>
      <c r="AY648"/>
      <c r="AZ648"/>
      <c r="BA648"/>
      <c r="BB648"/>
    </row>
    <row r="649" spans="1:54" s="8" customFormat="1">
      <c r="A649"/>
      <c r="B649"/>
      <c r="C649"/>
      <c r="D649"/>
      <c r="E649"/>
      <c r="F649"/>
      <c r="G649"/>
      <c r="H649"/>
      <c r="I649"/>
      <c r="J649"/>
      <c r="K649"/>
      <c r="L649"/>
      <c r="M649"/>
      <c r="N649"/>
      <c r="Q649"/>
      <c r="R649"/>
      <c r="S649"/>
      <c r="T649" s="47"/>
      <c r="U649"/>
      <c r="V649"/>
      <c r="W649"/>
      <c r="X649"/>
      <c r="Y649"/>
      <c r="Z649" s="12"/>
      <c r="AA649" s="12"/>
      <c r="AB649" s="12"/>
      <c r="AC649" s="12"/>
      <c r="AD649"/>
      <c r="AE649"/>
      <c r="AF649"/>
      <c r="AG649"/>
      <c r="AH649"/>
      <c r="AI649"/>
      <c r="AJ649"/>
      <c r="AK649"/>
      <c r="AL649"/>
      <c r="AM649"/>
      <c r="AN649"/>
      <c r="AO649"/>
      <c r="AP649"/>
      <c r="AQ649"/>
      <c r="AR649"/>
      <c r="AS649"/>
      <c r="AT649"/>
      <c r="AU649"/>
      <c r="AV649"/>
      <c r="AW649"/>
      <c r="AX649"/>
      <c r="AY649"/>
      <c r="AZ649"/>
      <c r="BA649"/>
      <c r="BB649"/>
    </row>
    <row r="650" spans="1:54" s="8" customFormat="1">
      <c r="A650"/>
      <c r="B650"/>
      <c r="C650"/>
      <c r="D650"/>
      <c r="E650"/>
      <c r="F650"/>
      <c r="G650"/>
      <c r="H650"/>
      <c r="I650"/>
      <c r="J650"/>
      <c r="K650"/>
      <c r="L650"/>
      <c r="M650"/>
      <c r="N650"/>
      <c r="Q650"/>
      <c r="R650"/>
      <c r="S650"/>
      <c r="T650" s="47"/>
      <c r="U650"/>
      <c r="V650"/>
      <c r="W650"/>
      <c r="X650"/>
      <c r="Y650"/>
      <c r="Z650" s="12"/>
      <c r="AA650" s="12"/>
      <c r="AB650" s="12"/>
      <c r="AC650" s="12"/>
      <c r="AD650"/>
      <c r="AE650"/>
      <c r="AF650"/>
      <c r="AG650"/>
      <c r="AH650"/>
      <c r="AI650"/>
      <c r="AJ650"/>
      <c r="AK650"/>
      <c r="AL650"/>
      <c r="AM650"/>
      <c r="AN650"/>
      <c r="AO650"/>
      <c r="AP650"/>
      <c r="AQ650"/>
      <c r="AR650"/>
      <c r="AS650"/>
      <c r="AT650"/>
      <c r="AU650"/>
      <c r="AV650"/>
      <c r="AW650"/>
      <c r="AX650"/>
      <c r="AY650"/>
      <c r="AZ650"/>
      <c r="BA650"/>
      <c r="BB650"/>
    </row>
    <row r="651" spans="1:54" s="8" customFormat="1">
      <c r="A651"/>
      <c r="B651"/>
      <c r="C651"/>
      <c r="D651"/>
      <c r="E651"/>
      <c r="F651"/>
      <c r="G651"/>
      <c r="H651"/>
      <c r="I651"/>
      <c r="J651"/>
      <c r="K651"/>
      <c r="L651"/>
      <c r="M651"/>
      <c r="N651"/>
      <c r="Q651"/>
      <c r="R651"/>
      <c r="S651"/>
      <c r="T651" s="47"/>
      <c r="U651"/>
      <c r="V651"/>
      <c r="W651"/>
      <c r="X651"/>
      <c r="Y651"/>
      <c r="Z651" s="12"/>
      <c r="AA651" s="12"/>
      <c r="AB651" s="12"/>
      <c r="AC651" s="12"/>
      <c r="AD651"/>
      <c r="AE651"/>
      <c r="AF651"/>
      <c r="AG651"/>
      <c r="AH651"/>
      <c r="AI651"/>
      <c r="AJ651"/>
      <c r="AK651"/>
      <c r="AL651"/>
      <c r="AM651"/>
      <c r="AN651"/>
      <c r="AO651"/>
      <c r="AP651"/>
      <c r="AQ651"/>
      <c r="AR651"/>
      <c r="AS651"/>
      <c r="AT651"/>
      <c r="AU651"/>
      <c r="AV651"/>
      <c r="AW651"/>
      <c r="AX651"/>
      <c r="AY651"/>
      <c r="AZ651"/>
      <c r="BA651"/>
      <c r="BB651"/>
    </row>
    <row r="652" spans="1:54" s="8" customFormat="1">
      <c r="A652"/>
      <c r="B652"/>
      <c r="C652"/>
      <c r="D652"/>
      <c r="E652"/>
      <c r="F652"/>
      <c r="G652"/>
      <c r="H652"/>
      <c r="I652"/>
      <c r="J652"/>
      <c r="K652"/>
      <c r="L652"/>
      <c r="M652"/>
      <c r="N652"/>
      <c r="Q652"/>
      <c r="R652"/>
      <c r="S652"/>
      <c r="T652" s="47"/>
      <c r="U652"/>
      <c r="V652"/>
      <c r="W652"/>
      <c r="X652"/>
      <c r="Y652"/>
      <c r="Z652" s="12"/>
      <c r="AA652" s="12"/>
      <c r="AB652" s="12"/>
      <c r="AC652" s="12"/>
      <c r="AD652"/>
      <c r="AE652"/>
      <c r="AF652"/>
      <c r="AG652"/>
      <c r="AH652"/>
      <c r="AI652"/>
      <c r="AJ652"/>
      <c r="AK652"/>
      <c r="AL652"/>
      <c r="AM652"/>
      <c r="AN652"/>
      <c r="AO652"/>
      <c r="AP652"/>
      <c r="AQ652"/>
      <c r="AR652"/>
      <c r="AS652"/>
      <c r="AT652"/>
      <c r="AU652"/>
      <c r="AV652"/>
      <c r="AW652"/>
      <c r="AX652"/>
      <c r="AY652"/>
      <c r="AZ652"/>
      <c r="BA652"/>
      <c r="BB652"/>
    </row>
    <row r="653" spans="1:54" s="8" customFormat="1">
      <c r="A653"/>
      <c r="B653"/>
      <c r="C653"/>
      <c r="D653"/>
      <c r="E653"/>
      <c r="F653"/>
      <c r="G653"/>
      <c r="H653"/>
      <c r="I653"/>
      <c r="J653"/>
      <c r="K653"/>
      <c r="L653"/>
      <c r="M653"/>
      <c r="N653"/>
      <c r="Q653"/>
      <c r="R653"/>
      <c r="S653"/>
      <c r="T653" s="47"/>
      <c r="U653"/>
      <c r="V653"/>
      <c r="W653"/>
      <c r="X653"/>
      <c r="Y653"/>
      <c r="Z653" s="12"/>
      <c r="AA653" s="12"/>
      <c r="AB653" s="12"/>
      <c r="AC653" s="12"/>
      <c r="AD653"/>
      <c r="AE653"/>
      <c r="AF653"/>
      <c r="AG653"/>
      <c r="AH653"/>
      <c r="AI653"/>
      <c r="AJ653"/>
      <c r="AK653"/>
      <c r="AL653"/>
      <c r="AM653"/>
      <c r="AN653"/>
      <c r="AO653"/>
      <c r="AP653"/>
      <c r="AQ653"/>
      <c r="AR653"/>
      <c r="AS653"/>
      <c r="AT653"/>
      <c r="AU653"/>
      <c r="AV653"/>
      <c r="AW653"/>
      <c r="AX653"/>
      <c r="AY653"/>
      <c r="AZ653"/>
      <c r="BA653"/>
      <c r="BB653"/>
    </row>
    <row r="654" spans="1:54" s="8" customFormat="1">
      <c r="A654"/>
      <c r="B654"/>
      <c r="C654"/>
      <c r="D654"/>
      <c r="E654"/>
      <c r="F654"/>
      <c r="G654"/>
      <c r="H654"/>
      <c r="I654"/>
      <c r="J654"/>
      <c r="K654"/>
      <c r="L654"/>
      <c r="M654"/>
      <c r="N654"/>
      <c r="Q654"/>
      <c r="R654"/>
      <c r="S654"/>
      <c r="T654" s="47"/>
      <c r="U654"/>
      <c r="V654"/>
      <c r="W654"/>
      <c r="X654"/>
      <c r="Y654"/>
      <c r="Z654" s="12"/>
      <c r="AA654" s="12"/>
      <c r="AB654" s="12"/>
      <c r="AC654" s="12"/>
      <c r="AD654"/>
      <c r="AE654"/>
      <c r="AF654"/>
      <c r="AG654"/>
      <c r="AH654"/>
      <c r="AI654"/>
      <c r="AJ654"/>
      <c r="AK654"/>
      <c r="AL654"/>
      <c r="AM654"/>
      <c r="AN654"/>
      <c r="AO654"/>
      <c r="AP654"/>
      <c r="AQ654"/>
      <c r="AR654"/>
      <c r="AS654"/>
      <c r="AT654"/>
      <c r="AU654"/>
      <c r="AV654"/>
      <c r="AW654"/>
      <c r="AX654"/>
      <c r="AY654"/>
      <c r="AZ654"/>
      <c r="BA654"/>
      <c r="BB654"/>
    </row>
    <row r="655" spans="1:54" s="8" customFormat="1">
      <c r="A655"/>
      <c r="B655"/>
      <c r="C655"/>
      <c r="D655"/>
      <c r="E655"/>
      <c r="F655"/>
      <c r="G655"/>
      <c r="H655"/>
      <c r="I655"/>
      <c r="J655"/>
      <c r="K655"/>
      <c r="L655"/>
      <c r="M655"/>
      <c r="N655"/>
      <c r="Q655"/>
      <c r="R655"/>
      <c r="S655"/>
      <c r="T655" s="47"/>
      <c r="U655"/>
      <c r="V655"/>
      <c r="W655"/>
      <c r="X655"/>
      <c r="Y655"/>
      <c r="Z655" s="12"/>
      <c r="AA655" s="12"/>
      <c r="AB655" s="12"/>
      <c r="AC655" s="12"/>
      <c r="AD655"/>
      <c r="AE655"/>
      <c r="AF655"/>
      <c r="AG655"/>
      <c r="AH655"/>
      <c r="AI655"/>
      <c r="AJ655"/>
      <c r="AK655"/>
      <c r="AL655"/>
      <c r="AM655"/>
      <c r="AN655"/>
      <c r="AO655"/>
      <c r="AP655"/>
      <c r="AQ655"/>
      <c r="AR655"/>
      <c r="AS655"/>
      <c r="AT655"/>
      <c r="AU655"/>
      <c r="AV655"/>
      <c r="AW655"/>
      <c r="AX655"/>
      <c r="AY655"/>
      <c r="AZ655"/>
      <c r="BA655"/>
      <c r="BB655"/>
    </row>
    <row r="656" spans="1:54" s="8" customFormat="1">
      <c r="A656"/>
      <c r="B656"/>
      <c r="C656"/>
      <c r="D656"/>
      <c r="E656"/>
      <c r="F656"/>
      <c r="G656"/>
      <c r="H656"/>
      <c r="I656"/>
      <c r="J656"/>
      <c r="K656"/>
      <c r="L656"/>
      <c r="M656"/>
      <c r="N656"/>
      <c r="Q656"/>
      <c r="R656"/>
      <c r="S656"/>
      <c r="T656" s="47"/>
      <c r="U656"/>
      <c r="V656"/>
      <c r="W656"/>
      <c r="X656"/>
      <c r="Y656"/>
      <c r="Z656" s="12"/>
      <c r="AA656" s="12"/>
      <c r="AB656" s="12"/>
      <c r="AC656" s="12"/>
      <c r="AD656"/>
      <c r="AE656"/>
      <c r="AF656"/>
      <c r="AG656"/>
      <c r="AH656"/>
      <c r="AI656"/>
      <c r="AJ656"/>
      <c r="AK656"/>
      <c r="AL656"/>
      <c r="AM656"/>
      <c r="AN656"/>
      <c r="AO656"/>
      <c r="AP656"/>
      <c r="AQ656"/>
      <c r="AR656"/>
      <c r="AS656"/>
      <c r="AT656"/>
      <c r="AU656"/>
      <c r="AV656"/>
      <c r="AW656"/>
      <c r="AX656"/>
      <c r="AY656"/>
      <c r="AZ656"/>
      <c r="BA656"/>
      <c r="BB656"/>
    </row>
    <row r="657" spans="1:54" s="8" customFormat="1">
      <c r="A657"/>
      <c r="B657"/>
      <c r="C657"/>
      <c r="D657"/>
      <c r="E657"/>
      <c r="F657"/>
      <c r="G657"/>
      <c r="H657"/>
      <c r="I657"/>
      <c r="J657"/>
      <c r="K657"/>
      <c r="L657"/>
      <c r="M657"/>
      <c r="N657"/>
      <c r="Q657"/>
      <c r="R657"/>
      <c r="S657"/>
      <c r="T657" s="47"/>
      <c r="U657"/>
      <c r="V657"/>
      <c r="W657"/>
      <c r="X657"/>
      <c r="Y657"/>
      <c r="Z657" s="12"/>
      <c r="AA657" s="12"/>
      <c r="AB657" s="12"/>
      <c r="AC657" s="12"/>
      <c r="AD657"/>
      <c r="AE657"/>
      <c r="AF657"/>
      <c r="AG657"/>
      <c r="AH657"/>
      <c r="AI657"/>
      <c r="AJ657"/>
      <c r="AK657"/>
      <c r="AL657"/>
      <c r="AM657"/>
      <c r="AN657"/>
      <c r="AO657"/>
      <c r="AP657"/>
      <c r="AQ657"/>
      <c r="AR657"/>
      <c r="AS657"/>
      <c r="AT657"/>
      <c r="AU657"/>
      <c r="AV657"/>
      <c r="AW657"/>
      <c r="AX657"/>
      <c r="AY657"/>
      <c r="AZ657"/>
      <c r="BA657"/>
      <c r="BB657"/>
    </row>
    <row r="658" spans="1:54" s="8" customFormat="1">
      <c r="A658"/>
      <c r="B658"/>
      <c r="C658"/>
      <c r="D658"/>
      <c r="E658"/>
      <c r="F658"/>
      <c r="G658"/>
      <c r="H658"/>
      <c r="I658"/>
      <c r="J658"/>
      <c r="K658"/>
      <c r="L658"/>
      <c r="M658"/>
      <c r="N658"/>
      <c r="Q658"/>
      <c r="R658"/>
      <c r="S658"/>
      <c r="T658" s="47"/>
      <c r="U658"/>
      <c r="V658"/>
      <c r="W658"/>
      <c r="X658"/>
      <c r="Y658"/>
      <c r="Z658" s="12"/>
      <c r="AA658" s="12"/>
      <c r="AB658" s="12"/>
      <c r="AC658" s="12"/>
      <c r="AD658"/>
      <c r="AE658"/>
      <c r="AF658"/>
      <c r="AG658"/>
      <c r="AH658"/>
      <c r="AI658"/>
      <c r="AJ658"/>
      <c r="AK658"/>
      <c r="AL658"/>
      <c r="AM658"/>
      <c r="AN658"/>
      <c r="AO658"/>
      <c r="AP658"/>
      <c r="AQ658"/>
      <c r="AR658"/>
      <c r="AS658"/>
      <c r="AT658"/>
      <c r="AU658"/>
      <c r="AV658"/>
      <c r="AW658"/>
      <c r="AX658"/>
      <c r="AY658"/>
      <c r="AZ658"/>
      <c r="BA658"/>
      <c r="BB658"/>
    </row>
    <row r="659" spans="1:54" s="8" customFormat="1">
      <c r="A659"/>
      <c r="B659"/>
      <c r="C659"/>
      <c r="D659"/>
      <c r="E659"/>
      <c r="F659"/>
      <c r="G659"/>
      <c r="H659"/>
      <c r="I659"/>
      <c r="J659"/>
      <c r="K659"/>
      <c r="L659"/>
      <c r="M659"/>
      <c r="N659"/>
      <c r="Q659"/>
      <c r="R659"/>
      <c r="S659"/>
      <c r="T659" s="47"/>
      <c r="U659"/>
      <c r="V659"/>
      <c r="W659"/>
      <c r="X659"/>
      <c r="Y659"/>
      <c r="Z659" s="12"/>
      <c r="AA659" s="12"/>
      <c r="AB659" s="12"/>
      <c r="AC659" s="12"/>
      <c r="AD659"/>
      <c r="AE659"/>
      <c r="AF659"/>
      <c r="AG659"/>
      <c r="AH659"/>
      <c r="AI659"/>
      <c r="AJ659"/>
      <c r="AK659"/>
      <c r="AL659"/>
      <c r="AM659"/>
      <c r="AN659"/>
      <c r="AO659"/>
      <c r="AP659"/>
      <c r="AQ659"/>
      <c r="AR659"/>
      <c r="AS659"/>
      <c r="AT659"/>
      <c r="AU659"/>
      <c r="AV659"/>
      <c r="AW659"/>
      <c r="AX659"/>
      <c r="AY659"/>
      <c r="AZ659"/>
      <c r="BA659"/>
      <c r="BB659"/>
    </row>
    <row r="660" spans="1:54" s="8" customFormat="1">
      <c r="A660"/>
      <c r="B660"/>
      <c r="C660"/>
      <c r="D660"/>
      <c r="E660"/>
      <c r="F660"/>
      <c r="G660"/>
      <c r="H660"/>
      <c r="I660"/>
      <c r="J660"/>
      <c r="K660"/>
      <c r="L660"/>
      <c r="M660"/>
      <c r="N660"/>
      <c r="Q660"/>
      <c r="R660"/>
      <c r="S660"/>
      <c r="T660" s="47"/>
      <c r="U660"/>
      <c r="V660"/>
      <c r="W660"/>
      <c r="X660"/>
      <c r="Y660"/>
      <c r="Z660" s="12"/>
      <c r="AA660" s="12"/>
      <c r="AB660" s="12"/>
      <c r="AC660" s="12"/>
      <c r="AD660"/>
      <c r="AE660"/>
      <c r="AF660"/>
      <c r="AG660"/>
      <c r="AH660"/>
      <c r="AI660"/>
      <c r="AJ660"/>
      <c r="AK660"/>
      <c r="AL660"/>
      <c r="AM660"/>
      <c r="AN660"/>
      <c r="AO660"/>
      <c r="AP660"/>
      <c r="AQ660"/>
      <c r="AR660"/>
      <c r="AS660"/>
      <c r="AT660"/>
      <c r="AU660"/>
      <c r="AV660"/>
      <c r="AW660"/>
      <c r="AX660"/>
      <c r="AY660"/>
      <c r="AZ660"/>
      <c r="BA660"/>
      <c r="BB660"/>
    </row>
    <row r="661" spans="1:54" s="8" customFormat="1">
      <c r="A661"/>
      <c r="B661"/>
      <c r="C661"/>
      <c r="D661"/>
      <c r="E661"/>
      <c r="F661"/>
      <c r="G661"/>
      <c r="H661"/>
      <c r="I661"/>
      <c r="J661"/>
      <c r="K661"/>
      <c r="L661"/>
      <c r="M661"/>
      <c r="N661"/>
      <c r="Q661"/>
      <c r="R661"/>
      <c r="S661"/>
      <c r="T661" s="47"/>
      <c r="U661"/>
      <c r="V661"/>
      <c r="W661"/>
      <c r="X661"/>
      <c r="Y661"/>
      <c r="Z661" s="12"/>
      <c r="AA661" s="12"/>
      <c r="AB661" s="12"/>
      <c r="AC661" s="12"/>
      <c r="AD661"/>
      <c r="AE661"/>
      <c r="AF661"/>
      <c r="AG661"/>
      <c r="AH661"/>
      <c r="AI661"/>
      <c r="AJ661"/>
      <c r="AK661"/>
      <c r="AL661"/>
      <c r="AM661"/>
      <c r="AN661"/>
      <c r="AO661"/>
      <c r="AP661"/>
      <c r="AQ661"/>
      <c r="AR661"/>
      <c r="AS661"/>
      <c r="AT661"/>
      <c r="AU661"/>
      <c r="AV661"/>
      <c r="AW661"/>
      <c r="AX661"/>
      <c r="AY661"/>
      <c r="AZ661"/>
      <c r="BA661"/>
      <c r="BB661"/>
    </row>
    <row r="662" spans="1:54" s="8" customFormat="1">
      <c r="A662"/>
      <c r="B662"/>
      <c r="C662"/>
      <c r="D662"/>
      <c r="E662"/>
      <c r="F662"/>
      <c r="G662"/>
      <c r="H662"/>
      <c r="I662"/>
      <c r="J662"/>
      <c r="K662"/>
      <c r="L662"/>
      <c r="M662"/>
      <c r="N662"/>
      <c r="Q662"/>
      <c r="R662"/>
      <c r="S662"/>
      <c r="T662" s="47"/>
      <c r="U662"/>
      <c r="V662"/>
      <c r="W662"/>
      <c r="X662"/>
      <c r="Y662"/>
      <c r="Z662" s="12"/>
      <c r="AA662" s="12"/>
      <c r="AB662" s="12"/>
      <c r="AC662" s="12"/>
      <c r="AD662"/>
      <c r="AE662"/>
      <c r="AF662"/>
      <c r="AG662"/>
      <c r="AH662"/>
      <c r="AI662"/>
      <c r="AJ662"/>
      <c r="AK662"/>
      <c r="AL662"/>
      <c r="AM662"/>
      <c r="AN662"/>
      <c r="AO662"/>
      <c r="AP662"/>
      <c r="AQ662"/>
      <c r="AR662"/>
      <c r="AS662"/>
      <c r="AT662"/>
      <c r="AU662"/>
      <c r="AV662"/>
      <c r="AW662"/>
      <c r="AX662"/>
      <c r="AY662"/>
      <c r="AZ662"/>
      <c r="BA662"/>
      <c r="BB662"/>
    </row>
    <row r="663" spans="1:54" s="8" customFormat="1">
      <c r="A663"/>
      <c r="B663"/>
      <c r="C663"/>
      <c r="D663"/>
      <c r="E663"/>
      <c r="F663"/>
      <c r="G663"/>
      <c r="H663"/>
      <c r="I663"/>
      <c r="J663"/>
      <c r="K663"/>
      <c r="L663"/>
      <c r="M663"/>
      <c r="N663"/>
      <c r="Q663"/>
      <c r="R663"/>
      <c r="S663"/>
      <c r="T663" s="47"/>
      <c r="U663"/>
      <c r="V663"/>
      <c r="W663"/>
      <c r="X663"/>
      <c r="Y663"/>
      <c r="Z663" s="12"/>
      <c r="AA663" s="12"/>
      <c r="AB663" s="12"/>
      <c r="AC663" s="12"/>
      <c r="AD663"/>
      <c r="AE663"/>
      <c r="AF663"/>
      <c r="AG663"/>
      <c r="AH663"/>
      <c r="AI663"/>
      <c r="AJ663"/>
      <c r="AK663"/>
      <c r="AL663"/>
      <c r="AM663"/>
      <c r="AN663"/>
      <c r="AO663"/>
      <c r="AP663"/>
      <c r="AQ663"/>
      <c r="AR663"/>
      <c r="AS663"/>
      <c r="AT663"/>
      <c r="AU663"/>
      <c r="AV663"/>
      <c r="AW663"/>
      <c r="AX663"/>
      <c r="AY663"/>
      <c r="AZ663"/>
      <c r="BA663"/>
      <c r="BB663"/>
    </row>
    <row r="664" spans="1:54" s="8" customFormat="1">
      <c r="A664"/>
      <c r="B664"/>
      <c r="C664"/>
      <c r="D664"/>
      <c r="E664"/>
      <c r="F664"/>
      <c r="G664"/>
      <c r="H664"/>
      <c r="I664"/>
      <c r="J664"/>
      <c r="K664"/>
      <c r="L664"/>
      <c r="M664"/>
      <c r="N664"/>
      <c r="Q664"/>
      <c r="R664"/>
      <c r="S664"/>
      <c r="T664" s="47"/>
      <c r="U664"/>
      <c r="V664"/>
      <c r="W664"/>
      <c r="X664"/>
      <c r="Y664"/>
      <c r="Z664" s="12"/>
      <c r="AA664" s="12"/>
      <c r="AB664" s="12"/>
      <c r="AC664" s="12"/>
      <c r="AD664"/>
      <c r="AE664"/>
      <c r="AF664"/>
      <c r="AG664"/>
      <c r="AH664"/>
      <c r="AI664"/>
      <c r="AJ664"/>
      <c r="AK664"/>
      <c r="AL664"/>
      <c r="AM664"/>
      <c r="AN664"/>
      <c r="AO664"/>
      <c r="AP664"/>
      <c r="AQ664"/>
      <c r="AR664"/>
      <c r="AS664"/>
      <c r="AT664"/>
      <c r="AU664"/>
      <c r="AV664"/>
      <c r="AW664"/>
      <c r="AX664"/>
      <c r="AY664"/>
      <c r="AZ664"/>
      <c r="BA664"/>
      <c r="BB664"/>
    </row>
    <row r="665" spans="1:54" s="8" customFormat="1">
      <c r="A665"/>
      <c r="B665"/>
      <c r="C665"/>
      <c r="D665"/>
      <c r="E665"/>
      <c r="F665"/>
      <c r="G665"/>
      <c r="H665"/>
      <c r="I665"/>
      <c r="J665"/>
      <c r="K665"/>
      <c r="L665"/>
      <c r="M665"/>
      <c r="N665"/>
      <c r="Q665"/>
      <c r="R665"/>
      <c r="S665"/>
      <c r="T665" s="47"/>
      <c r="U665"/>
      <c r="V665"/>
      <c r="W665"/>
      <c r="X665"/>
      <c r="Y665"/>
      <c r="Z665" s="12"/>
      <c r="AA665" s="12"/>
      <c r="AB665" s="12"/>
      <c r="AC665" s="12"/>
      <c r="AD665"/>
      <c r="AE665"/>
      <c r="AF665"/>
      <c r="AG665"/>
      <c r="AH665"/>
      <c r="AI665"/>
      <c r="AJ665"/>
      <c r="AK665"/>
      <c r="AL665"/>
      <c r="AM665"/>
      <c r="AN665"/>
      <c r="AO665"/>
      <c r="AP665"/>
      <c r="AQ665"/>
      <c r="AR665"/>
      <c r="AS665"/>
      <c r="AT665"/>
      <c r="AU665"/>
      <c r="AV665"/>
      <c r="AW665"/>
      <c r="AX665"/>
      <c r="AY665"/>
      <c r="AZ665"/>
      <c r="BA665"/>
      <c r="BB665"/>
    </row>
    <row r="666" spans="1:54" s="8" customFormat="1">
      <c r="A666"/>
      <c r="B666"/>
      <c r="C666"/>
      <c r="D666"/>
      <c r="E666"/>
      <c r="F666"/>
      <c r="G666"/>
      <c r="H666"/>
      <c r="I666"/>
      <c r="J666"/>
      <c r="K666"/>
      <c r="L666"/>
      <c r="M666"/>
      <c r="N666"/>
      <c r="Q666"/>
      <c r="R666"/>
      <c r="S666"/>
      <c r="T666" s="47"/>
      <c r="U666"/>
      <c r="V666"/>
      <c r="W666"/>
      <c r="X666"/>
      <c r="Y666"/>
      <c r="Z666" s="12"/>
      <c r="AA666" s="12"/>
      <c r="AB666" s="12"/>
      <c r="AC666" s="12"/>
      <c r="AD666"/>
      <c r="AE666"/>
      <c r="AF666"/>
      <c r="AG666"/>
      <c r="AH666"/>
      <c r="AI666"/>
      <c r="AJ666"/>
      <c r="AK666"/>
      <c r="AL666"/>
      <c r="AM666"/>
      <c r="AN666"/>
      <c r="AO666"/>
      <c r="AP666"/>
      <c r="AQ666"/>
      <c r="AR666"/>
      <c r="AS666"/>
      <c r="AT666"/>
      <c r="AU666"/>
      <c r="AV666"/>
      <c r="AW666"/>
      <c r="AX666"/>
      <c r="AY666"/>
      <c r="AZ666"/>
      <c r="BA666"/>
      <c r="BB666"/>
    </row>
    <row r="667" spans="1:54" s="8" customFormat="1">
      <c r="A667"/>
      <c r="B667"/>
      <c r="C667"/>
      <c r="D667"/>
      <c r="E667"/>
      <c r="F667"/>
      <c r="G667"/>
      <c r="H667"/>
      <c r="I667"/>
      <c r="J667"/>
      <c r="K667"/>
      <c r="L667"/>
      <c r="M667"/>
      <c r="N667"/>
      <c r="Q667"/>
      <c r="R667"/>
      <c r="S667"/>
      <c r="T667" s="47"/>
      <c r="U667"/>
      <c r="V667"/>
      <c r="W667"/>
      <c r="X667"/>
      <c r="Y667"/>
      <c r="Z667" s="12"/>
      <c r="AA667" s="12"/>
      <c r="AB667" s="12"/>
      <c r="AC667" s="12"/>
      <c r="AD667"/>
      <c r="AE667"/>
      <c r="AF667"/>
      <c r="AG667"/>
      <c r="AH667"/>
      <c r="AI667"/>
      <c r="AJ667"/>
      <c r="AK667"/>
      <c r="AL667"/>
      <c r="AM667"/>
      <c r="AN667"/>
      <c r="AO667"/>
      <c r="AP667"/>
      <c r="AQ667"/>
      <c r="AR667"/>
      <c r="AS667"/>
      <c r="AT667"/>
      <c r="AU667"/>
      <c r="AV667"/>
      <c r="AW667"/>
      <c r="AX667"/>
      <c r="AY667"/>
      <c r="AZ667"/>
      <c r="BA667"/>
      <c r="BB667"/>
    </row>
    <row r="668" spans="1:54" s="8" customFormat="1">
      <c r="A668"/>
      <c r="B668"/>
      <c r="C668"/>
      <c r="D668"/>
      <c r="E668"/>
      <c r="F668"/>
      <c r="G668"/>
      <c r="H668"/>
      <c r="I668"/>
      <c r="J668"/>
      <c r="K668"/>
      <c r="L668"/>
      <c r="M668"/>
      <c r="N668"/>
      <c r="Q668"/>
      <c r="R668"/>
      <c r="S668"/>
      <c r="T668" s="47"/>
      <c r="U668"/>
      <c r="V668"/>
      <c r="W668"/>
      <c r="X668"/>
      <c r="Y668"/>
      <c r="Z668" s="12"/>
      <c r="AA668" s="12"/>
      <c r="AB668" s="12"/>
      <c r="AC668" s="12"/>
      <c r="AD668"/>
      <c r="AE668"/>
      <c r="AF668"/>
      <c r="AG668"/>
      <c r="AH668"/>
      <c r="AI668"/>
      <c r="AJ668"/>
      <c r="AK668"/>
      <c r="AL668"/>
      <c r="AM668"/>
      <c r="AN668"/>
      <c r="AO668"/>
      <c r="AP668"/>
      <c r="AQ668"/>
      <c r="AR668"/>
      <c r="AS668"/>
      <c r="AT668"/>
      <c r="AU668"/>
      <c r="AV668"/>
      <c r="AW668"/>
      <c r="AX668"/>
      <c r="AY668"/>
      <c r="AZ668"/>
      <c r="BA668"/>
      <c r="BB668"/>
    </row>
    <row r="669" spans="1:54" s="8" customFormat="1">
      <c r="A669"/>
      <c r="B669"/>
      <c r="C669"/>
      <c r="D669"/>
      <c r="E669"/>
      <c r="F669"/>
      <c r="G669"/>
      <c r="H669"/>
      <c r="I669"/>
      <c r="J669"/>
      <c r="K669"/>
      <c r="L669"/>
      <c r="M669"/>
      <c r="N669"/>
      <c r="Q669"/>
      <c r="R669"/>
      <c r="S669"/>
      <c r="T669" s="47"/>
      <c r="U669"/>
      <c r="V669"/>
      <c r="W669"/>
      <c r="X669"/>
      <c r="Y669"/>
      <c r="Z669" s="12"/>
      <c r="AA669" s="12"/>
      <c r="AB669" s="12"/>
      <c r="AC669" s="12"/>
      <c r="AD669"/>
      <c r="AE669"/>
      <c r="AF669"/>
      <c r="AG669"/>
      <c r="AH669"/>
      <c r="AI669"/>
      <c r="AJ669"/>
      <c r="AK669"/>
      <c r="AL669"/>
      <c r="AM669"/>
      <c r="AN669"/>
      <c r="AO669"/>
      <c r="AP669"/>
      <c r="AQ669"/>
      <c r="AR669"/>
      <c r="AS669"/>
      <c r="AT669"/>
      <c r="AU669"/>
      <c r="AV669"/>
      <c r="AW669"/>
      <c r="AX669"/>
      <c r="AY669"/>
      <c r="AZ669"/>
      <c r="BA669"/>
      <c r="BB669"/>
    </row>
    <row r="670" spans="1:54" s="8" customFormat="1">
      <c r="A670"/>
      <c r="B670"/>
      <c r="C670"/>
      <c r="D670"/>
      <c r="E670"/>
      <c r="F670"/>
      <c r="G670"/>
      <c r="H670"/>
      <c r="I670"/>
      <c r="J670"/>
      <c r="K670"/>
      <c r="L670"/>
      <c r="M670"/>
      <c r="N670"/>
      <c r="Q670"/>
      <c r="R670"/>
      <c r="S670"/>
      <c r="T670" s="47"/>
      <c r="U670"/>
      <c r="V670"/>
      <c r="W670"/>
      <c r="X670"/>
      <c r="Y670"/>
      <c r="Z670" s="12"/>
      <c r="AA670" s="12"/>
      <c r="AB670" s="12"/>
      <c r="AC670" s="12"/>
      <c r="AD670"/>
      <c r="AE670"/>
      <c r="AF670"/>
      <c r="AG670"/>
      <c r="AH670"/>
      <c r="AI670"/>
      <c r="AJ670"/>
      <c r="AK670"/>
      <c r="AL670"/>
      <c r="AM670"/>
      <c r="AN670"/>
      <c r="AO670"/>
      <c r="AP670"/>
      <c r="AQ670"/>
      <c r="AR670"/>
      <c r="AS670"/>
      <c r="AT670"/>
      <c r="AU670"/>
      <c r="AV670"/>
      <c r="AW670"/>
      <c r="AX670"/>
      <c r="AY670"/>
      <c r="AZ670"/>
      <c r="BA670"/>
      <c r="BB670"/>
    </row>
    <row r="671" spans="1:54" s="8" customFormat="1">
      <c r="A671"/>
      <c r="B671"/>
      <c r="C671"/>
      <c r="D671"/>
      <c r="E671"/>
      <c r="F671"/>
      <c r="G671"/>
      <c r="H671"/>
      <c r="I671"/>
      <c r="J671"/>
      <c r="K671"/>
      <c r="L671"/>
      <c r="M671"/>
      <c r="N671"/>
      <c r="Q671"/>
      <c r="R671"/>
      <c r="S671"/>
      <c r="T671" s="47"/>
      <c r="U671"/>
      <c r="V671"/>
      <c r="W671"/>
      <c r="X671"/>
      <c r="Y671"/>
      <c r="Z671" s="12"/>
      <c r="AA671" s="12"/>
      <c r="AB671" s="12"/>
      <c r="AC671" s="12"/>
      <c r="AD671"/>
      <c r="AE671"/>
      <c r="AF671"/>
      <c r="AG671"/>
      <c r="AH671"/>
      <c r="AI671"/>
      <c r="AJ671"/>
      <c r="AK671"/>
      <c r="AL671"/>
      <c r="AM671"/>
      <c r="AN671"/>
      <c r="AO671"/>
      <c r="AP671"/>
      <c r="AQ671"/>
      <c r="AR671"/>
      <c r="AS671"/>
      <c r="AT671"/>
      <c r="AU671"/>
      <c r="AV671"/>
      <c r="AW671"/>
      <c r="AX671"/>
      <c r="AY671"/>
      <c r="AZ671"/>
      <c r="BA671"/>
      <c r="BB671"/>
    </row>
    <row r="672" spans="1:54" s="8" customFormat="1">
      <c r="A672"/>
      <c r="B672"/>
      <c r="C672"/>
      <c r="D672"/>
      <c r="E672"/>
      <c r="F672"/>
      <c r="G672"/>
      <c r="H672"/>
      <c r="I672"/>
      <c r="J672"/>
      <c r="K672"/>
      <c r="L672"/>
      <c r="M672"/>
      <c r="N672"/>
      <c r="Q672"/>
      <c r="R672"/>
      <c r="S672"/>
      <c r="T672" s="47"/>
      <c r="U672"/>
      <c r="V672"/>
      <c r="W672"/>
      <c r="X672"/>
      <c r="Y672"/>
      <c r="Z672" s="12"/>
      <c r="AA672" s="12"/>
      <c r="AB672" s="12"/>
      <c r="AC672" s="12"/>
      <c r="AD672"/>
      <c r="AE672"/>
      <c r="AF672"/>
      <c r="AG672"/>
      <c r="AH672"/>
      <c r="AI672"/>
      <c r="AJ672"/>
      <c r="AK672"/>
      <c r="AL672"/>
      <c r="AM672"/>
      <c r="AN672"/>
      <c r="AO672"/>
      <c r="AP672"/>
      <c r="AQ672"/>
      <c r="AR672"/>
      <c r="AS672"/>
      <c r="AT672"/>
      <c r="AU672"/>
      <c r="AV672"/>
      <c r="AW672"/>
      <c r="AX672"/>
      <c r="AY672"/>
      <c r="AZ672"/>
      <c r="BA672"/>
      <c r="BB672"/>
    </row>
    <row r="673" spans="1:54" s="8" customFormat="1">
      <c r="A673"/>
      <c r="B673"/>
      <c r="C673"/>
      <c r="D673"/>
      <c r="E673"/>
      <c r="F673"/>
      <c r="G673"/>
      <c r="H673"/>
      <c r="I673"/>
      <c r="J673"/>
      <c r="K673"/>
      <c r="L673"/>
      <c r="M673"/>
      <c r="N673"/>
      <c r="Q673"/>
      <c r="R673"/>
      <c r="S673"/>
      <c r="T673" s="47"/>
      <c r="U673"/>
      <c r="V673"/>
      <c r="W673"/>
      <c r="X673"/>
      <c r="Y673"/>
      <c r="Z673" s="12"/>
      <c r="AA673" s="12"/>
      <c r="AB673" s="12"/>
      <c r="AC673" s="12"/>
      <c r="AD673"/>
      <c r="AE673"/>
      <c r="AF673"/>
      <c r="AG673"/>
      <c r="AH673"/>
      <c r="AI673"/>
      <c r="AJ673"/>
      <c r="AK673"/>
      <c r="AL673"/>
      <c r="AM673"/>
      <c r="AN673"/>
      <c r="AO673"/>
      <c r="AP673"/>
      <c r="AQ673"/>
      <c r="AR673"/>
      <c r="AS673"/>
      <c r="AT673"/>
      <c r="AU673"/>
      <c r="AV673"/>
      <c r="AW673"/>
      <c r="AX673"/>
      <c r="AY673"/>
      <c r="AZ673"/>
      <c r="BA673"/>
      <c r="BB673"/>
    </row>
    <row r="674" spans="1:54" s="8" customFormat="1">
      <c r="A674"/>
      <c r="B674"/>
      <c r="C674"/>
      <c r="D674"/>
      <c r="E674"/>
      <c r="F674"/>
      <c r="G674"/>
      <c r="H674"/>
      <c r="I674"/>
      <c r="J674"/>
      <c r="K674"/>
      <c r="L674"/>
      <c r="M674"/>
      <c r="N674"/>
      <c r="Q674"/>
      <c r="R674"/>
      <c r="S674"/>
      <c r="T674" s="47"/>
      <c r="U674"/>
      <c r="V674"/>
      <c r="W674"/>
      <c r="X674"/>
      <c r="Y674"/>
      <c r="Z674" s="12"/>
      <c r="AA674" s="12"/>
      <c r="AB674" s="12"/>
      <c r="AC674" s="12"/>
      <c r="AD674"/>
      <c r="AE674"/>
      <c r="AF674"/>
      <c r="AG674"/>
      <c r="AH674"/>
      <c r="AI674"/>
      <c r="AJ674"/>
      <c r="AK674"/>
      <c r="AL674"/>
      <c r="AM674"/>
      <c r="AN674"/>
      <c r="AO674"/>
      <c r="AP674"/>
      <c r="AQ674"/>
      <c r="AR674"/>
      <c r="AS674"/>
      <c r="AT674"/>
      <c r="AU674"/>
      <c r="AV674"/>
      <c r="AW674"/>
      <c r="AX674"/>
      <c r="AY674"/>
      <c r="AZ674"/>
      <c r="BA674"/>
      <c r="BB674"/>
    </row>
    <row r="675" spans="1:54" s="8" customFormat="1">
      <c r="A675"/>
      <c r="B675"/>
      <c r="C675"/>
      <c r="D675"/>
      <c r="E675"/>
      <c r="F675"/>
      <c r="G675"/>
      <c r="H675"/>
      <c r="I675"/>
      <c r="J675"/>
      <c r="K675"/>
      <c r="L675"/>
      <c r="M675"/>
      <c r="N675"/>
      <c r="Q675"/>
      <c r="R675"/>
      <c r="S675"/>
      <c r="T675" s="47"/>
      <c r="U675"/>
      <c r="V675"/>
      <c r="W675"/>
      <c r="X675"/>
      <c r="Y675"/>
      <c r="Z675" s="12"/>
      <c r="AA675" s="12"/>
      <c r="AB675" s="12"/>
      <c r="AC675" s="12"/>
      <c r="AD675"/>
      <c r="AE675"/>
      <c r="AF675"/>
      <c r="AG675"/>
      <c r="AH675"/>
      <c r="AI675"/>
      <c r="AJ675"/>
      <c r="AK675"/>
      <c r="AL675"/>
      <c r="AM675"/>
      <c r="AN675"/>
      <c r="AO675"/>
      <c r="AP675"/>
      <c r="AQ675"/>
      <c r="AR675"/>
      <c r="AS675"/>
      <c r="AT675"/>
      <c r="AU675"/>
      <c r="AV675"/>
      <c r="AW675"/>
      <c r="AX675"/>
      <c r="AY675"/>
      <c r="AZ675"/>
      <c r="BA675"/>
      <c r="BB675"/>
    </row>
    <row r="676" spans="1:54" s="8" customFormat="1">
      <c r="A676"/>
      <c r="B676"/>
      <c r="C676"/>
      <c r="D676"/>
      <c r="E676"/>
      <c r="F676"/>
      <c r="G676"/>
      <c r="H676"/>
      <c r="I676"/>
      <c r="J676"/>
      <c r="K676"/>
      <c r="L676"/>
      <c r="M676"/>
      <c r="N676"/>
      <c r="Q676"/>
      <c r="R676"/>
      <c r="S676"/>
      <c r="T676" s="47"/>
      <c r="U676"/>
      <c r="V676"/>
      <c r="W676"/>
      <c r="X676"/>
      <c r="Y676"/>
      <c r="Z676" s="12"/>
      <c r="AA676" s="12"/>
      <c r="AB676" s="12"/>
      <c r="AC676" s="12"/>
      <c r="AD676"/>
      <c r="AE676"/>
      <c r="AF676"/>
      <c r="AG676"/>
      <c r="AH676"/>
      <c r="AI676"/>
      <c r="AJ676"/>
      <c r="AK676"/>
      <c r="AL676"/>
      <c r="AM676"/>
      <c r="AN676"/>
      <c r="AO676"/>
      <c r="AP676"/>
      <c r="AQ676"/>
      <c r="AR676"/>
      <c r="AS676"/>
      <c r="AT676"/>
      <c r="AU676"/>
      <c r="AV676"/>
      <c r="AW676"/>
      <c r="AX676"/>
      <c r="AY676"/>
      <c r="AZ676"/>
      <c r="BA676"/>
      <c r="BB676"/>
    </row>
    <row r="677" spans="1:54" s="8" customFormat="1">
      <c r="A677"/>
      <c r="B677"/>
      <c r="C677"/>
      <c r="D677"/>
      <c r="E677"/>
      <c r="F677"/>
      <c r="G677"/>
      <c r="H677"/>
      <c r="I677"/>
      <c r="J677"/>
      <c r="K677"/>
      <c r="L677"/>
      <c r="M677"/>
      <c r="N677"/>
      <c r="Q677"/>
      <c r="R677"/>
      <c r="S677"/>
      <c r="T677" s="47"/>
      <c r="U677"/>
      <c r="V677"/>
      <c r="W677"/>
      <c r="X677"/>
      <c r="Y677"/>
      <c r="Z677" s="12"/>
      <c r="AA677" s="12"/>
      <c r="AB677" s="12"/>
      <c r="AC677" s="12"/>
      <c r="AD677"/>
      <c r="AE677"/>
      <c r="AF677"/>
      <c r="AG677"/>
      <c r="AH677"/>
      <c r="AI677"/>
      <c r="AJ677"/>
      <c r="AK677"/>
      <c r="AL677"/>
      <c r="AM677"/>
      <c r="AN677"/>
      <c r="AO677"/>
      <c r="AP677"/>
      <c r="AQ677"/>
      <c r="AR677"/>
      <c r="AS677"/>
      <c r="AT677"/>
      <c r="AU677"/>
      <c r="AV677"/>
      <c r="AW677"/>
      <c r="AX677"/>
      <c r="AY677"/>
      <c r="AZ677"/>
      <c r="BA677"/>
      <c r="BB677"/>
    </row>
    <row r="678" spans="1:54" s="8" customFormat="1">
      <c r="A678"/>
      <c r="B678"/>
      <c r="C678"/>
      <c r="D678"/>
      <c r="E678"/>
      <c r="F678"/>
      <c r="G678"/>
      <c r="H678"/>
      <c r="I678"/>
      <c r="J678"/>
      <c r="K678"/>
      <c r="L678"/>
      <c r="M678"/>
      <c r="N678"/>
      <c r="Q678"/>
      <c r="R678"/>
      <c r="S678"/>
      <c r="T678" s="47"/>
      <c r="U678"/>
      <c r="V678"/>
      <c r="W678"/>
      <c r="X678"/>
      <c r="Y678"/>
      <c r="Z678" s="12"/>
      <c r="AA678" s="12"/>
      <c r="AB678" s="12"/>
      <c r="AC678" s="12"/>
      <c r="AD678"/>
      <c r="AE678"/>
      <c r="AF678"/>
      <c r="AG678"/>
      <c r="AH678"/>
      <c r="AI678"/>
      <c r="AJ678"/>
      <c r="AK678"/>
      <c r="AL678"/>
      <c r="AM678"/>
      <c r="AN678"/>
      <c r="AO678"/>
      <c r="AP678"/>
      <c r="AQ678"/>
      <c r="AR678"/>
      <c r="AS678"/>
      <c r="AT678"/>
      <c r="AU678"/>
      <c r="AV678"/>
      <c r="AW678"/>
      <c r="AX678"/>
      <c r="AY678"/>
      <c r="AZ678"/>
      <c r="BA678"/>
      <c r="BB678"/>
    </row>
    <row r="679" spans="1:54" s="8" customFormat="1">
      <c r="A679"/>
      <c r="B679"/>
      <c r="C679"/>
      <c r="D679"/>
      <c r="E679"/>
      <c r="F679"/>
      <c r="G679"/>
      <c r="H679"/>
      <c r="I679"/>
      <c r="J679"/>
      <c r="K679"/>
      <c r="L679"/>
      <c r="M679"/>
      <c r="N679"/>
      <c r="Q679"/>
      <c r="R679"/>
      <c r="S679"/>
      <c r="T679" s="47"/>
      <c r="U679"/>
      <c r="V679"/>
      <c r="W679"/>
      <c r="X679"/>
      <c r="Y679"/>
      <c r="Z679" s="12"/>
      <c r="AA679" s="12"/>
      <c r="AB679" s="12"/>
      <c r="AC679" s="12"/>
      <c r="AD679"/>
      <c r="AE679"/>
      <c r="AF679"/>
      <c r="AG679"/>
      <c r="AH679"/>
      <c r="AI679"/>
      <c r="AJ679"/>
      <c r="AK679"/>
      <c r="AL679"/>
      <c r="AM679"/>
      <c r="AN679"/>
      <c r="AO679"/>
      <c r="AP679"/>
      <c r="AQ679"/>
      <c r="AR679"/>
      <c r="AS679"/>
      <c r="AT679"/>
      <c r="AU679"/>
      <c r="AV679"/>
      <c r="AW679"/>
      <c r="AX679"/>
      <c r="AY679"/>
      <c r="AZ679"/>
      <c r="BA679"/>
      <c r="BB679"/>
    </row>
    <row r="680" spans="1:54" s="8" customFormat="1">
      <c r="A680"/>
      <c r="B680"/>
      <c r="C680"/>
      <c r="D680"/>
      <c r="E680"/>
      <c r="F680"/>
      <c r="G680"/>
      <c r="H680"/>
      <c r="I680"/>
      <c r="J680"/>
      <c r="K680"/>
      <c r="L680"/>
      <c r="M680"/>
      <c r="N680"/>
      <c r="Q680"/>
      <c r="R680"/>
      <c r="S680"/>
      <c r="T680" s="47"/>
      <c r="U680"/>
      <c r="V680"/>
      <c r="W680"/>
      <c r="X680"/>
      <c r="Y680"/>
      <c r="Z680" s="12"/>
      <c r="AA680" s="12"/>
      <c r="AB680" s="12"/>
      <c r="AC680" s="12"/>
      <c r="AD680"/>
      <c r="AE680"/>
      <c r="AF680"/>
      <c r="AG680"/>
      <c r="AH680"/>
      <c r="AI680"/>
      <c r="AJ680"/>
      <c r="AK680"/>
      <c r="AL680"/>
      <c r="AM680"/>
      <c r="AN680"/>
      <c r="AO680"/>
      <c r="AP680"/>
      <c r="AQ680"/>
      <c r="AR680"/>
      <c r="AS680"/>
      <c r="AT680"/>
      <c r="AU680"/>
      <c r="AV680"/>
      <c r="AW680"/>
      <c r="AX680"/>
      <c r="AY680"/>
      <c r="AZ680"/>
      <c r="BA680"/>
      <c r="BB680"/>
    </row>
    <row r="681" spans="1:54" s="8" customFormat="1">
      <c r="A681"/>
      <c r="B681"/>
      <c r="C681"/>
      <c r="D681"/>
      <c r="E681"/>
      <c r="F681"/>
      <c r="G681"/>
      <c r="H681"/>
      <c r="I681"/>
      <c r="J681"/>
      <c r="K681"/>
      <c r="L681"/>
      <c r="M681"/>
      <c r="N681"/>
      <c r="Q681"/>
      <c r="R681"/>
      <c r="S681"/>
      <c r="T681" s="47"/>
      <c r="U681"/>
      <c r="V681"/>
      <c r="W681"/>
      <c r="X681"/>
      <c r="Y681"/>
      <c r="Z681" s="12"/>
      <c r="AA681" s="12"/>
      <c r="AB681" s="12"/>
      <c r="AC681" s="12"/>
      <c r="AD681"/>
      <c r="AE681"/>
      <c r="AF681"/>
      <c r="AG681"/>
      <c r="AH681"/>
      <c r="AI681"/>
      <c r="AJ681"/>
      <c r="AK681"/>
      <c r="AL681"/>
      <c r="AM681"/>
      <c r="AN681"/>
      <c r="AO681"/>
      <c r="AP681"/>
      <c r="AQ681"/>
      <c r="AR681"/>
      <c r="AS681"/>
      <c r="AT681"/>
      <c r="AU681"/>
      <c r="AV681"/>
      <c r="AW681"/>
      <c r="AX681"/>
      <c r="AY681"/>
      <c r="AZ681"/>
      <c r="BA681"/>
      <c r="BB681"/>
    </row>
    <row r="682" spans="1:54" s="8" customFormat="1">
      <c r="A682"/>
      <c r="B682"/>
      <c r="C682"/>
      <c r="D682"/>
      <c r="E682"/>
      <c r="F682"/>
      <c r="G682"/>
      <c r="H682"/>
      <c r="I682"/>
      <c r="J682"/>
      <c r="K682"/>
      <c r="L682"/>
      <c r="M682"/>
      <c r="N682"/>
      <c r="Q682"/>
      <c r="R682"/>
      <c r="S682"/>
      <c r="T682" s="47"/>
      <c r="U682"/>
      <c r="V682"/>
      <c r="W682"/>
      <c r="X682"/>
      <c r="Y682"/>
      <c r="Z682" s="12"/>
      <c r="AA682" s="12"/>
      <c r="AB682" s="12"/>
      <c r="AC682" s="12"/>
      <c r="AD682"/>
      <c r="AE682"/>
      <c r="AF682"/>
      <c r="AG682"/>
      <c r="AH682"/>
      <c r="AI682"/>
      <c r="AJ682"/>
      <c r="AK682"/>
      <c r="AL682"/>
      <c r="AM682"/>
      <c r="AN682"/>
      <c r="AO682"/>
      <c r="AP682"/>
      <c r="AQ682"/>
      <c r="AR682"/>
      <c r="AS682"/>
      <c r="AT682"/>
      <c r="AU682"/>
      <c r="AV682"/>
      <c r="AW682"/>
      <c r="AX682"/>
      <c r="AY682"/>
      <c r="AZ682"/>
      <c r="BA682"/>
      <c r="BB682"/>
    </row>
    <row r="683" spans="1:54" s="8" customFormat="1">
      <c r="A683"/>
      <c r="B683"/>
      <c r="C683"/>
      <c r="D683"/>
      <c r="E683"/>
      <c r="F683"/>
      <c r="G683"/>
      <c r="H683"/>
      <c r="I683"/>
      <c r="J683"/>
      <c r="K683"/>
      <c r="L683"/>
      <c r="M683"/>
      <c r="N683"/>
      <c r="Q683"/>
      <c r="R683"/>
      <c r="S683"/>
      <c r="T683" s="47"/>
      <c r="U683"/>
      <c r="V683"/>
      <c r="W683"/>
      <c r="X683"/>
      <c r="Y683"/>
      <c r="Z683" s="12"/>
      <c r="AA683" s="12"/>
      <c r="AB683" s="12"/>
      <c r="AC683" s="12"/>
      <c r="AD683"/>
      <c r="AE683"/>
      <c r="AF683"/>
      <c r="AG683"/>
      <c r="AH683"/>
      <c r="AI683"/>
      <c r="AJ683"/>
      <c r="AK683"/>
      <c r="AL683"/>
      <c r="AM683"/>
      <c r="AN683"/>
      <c r="AO683"/>
      <c r="AP683"/>
      <c r="AQ683"/>
      <c r="AR683"/>
      <c r="AS683"/>
      <c r="AT683"/>
      <c r="AU683"/>
      <c r="AV683"/>
      <c r="AW683"/>
      <c r="AX683"/>
      <c r="AY683"/>
      <c r="AZ683"/>
      <c r="BA683"/>
      <c r="BB683"/>
    </row>
    <row r="684" spans="1:54" s="8" customFormat="1">
      <c r="A684"/>
      <c r="B684"/>
      <c r="C684"/>
      <c r="D684"/>
      <c r="E684"/>
      <c r="F684"/>
      <c r="G684"/>
      <c r="H684"/>
      <c r="I684"/>
      <c r="J684"/>
      <c r="K684"/>
      <c r="L684"/>
      <c r="M684"/>
      <c r="N684"/>
      <c r="Q684"/>
      <c r="R684"/>
      <c r="S684"/>
      <c r="T684" s="47"/>
      <c r="U684"/>
      <c r="V684"/>
      <c r="W684"/>
      <c r="X684"/>
      <c r="Y684"/>
      <c r="Z684" s="12"/>
      <c r="AA684" s="12"/>
      <c r="AB684" s="12"/>
      <c r="AC684" s="12"/>
      <c r="AD684"/>
      <c r="AE684"/>
      <c r="AF684"/>
      <c r="AG684"/>
      <c r="AH684"/>
      <c r="AI684"/>
      <c r="AJ684"/>
      <c r="AK684"/>
      <c r="AL684"/>
      <c r="AM684"/>
      <c r="AN684"/>
      <c r="AO684"/>
      <c r="AP684"/>
      <c r="AQ684"/>
      <c r="AR684"/>
      <c r="AS684"/>
      <c r="AT684"/>
      <c r="AU684"/>
      <c r="AV684"/>
      <c r="AW684"/>
      <c r="AX684"/>
      <c r="AY684"/>
      <c r="AZ684"/>
      <c r="BA684"/>
      <c r="BB684"/>
    </row>
    <row r="685" spans="1:54" s="8" customFormat="1">
      <c r="A685"/>
      <c r="B685"/>
      <c r="C685"/>
      <c r="D685"/>
      <c r="E685"/>
      <c r="F685"/>
      <c r="G685"/>
      <c r="H685"/>
      <c r="I685"/>
      <c r="J685"/>
      <c r="K685"/>
      <c r="L685"/>
      <c r="M685"/>
      <c r="N685"/>
      <c r="Q685"/>
      <c r="R685"/>
      <c r="S685"/>
      <c r="T685" s="47"/>
      <c r="U685"/>
      <c r="V685"/>
      <c r="W685"/>
      <c r="X685"/>
      <c r="Y685"/>
      <c r="Z685" s="12"/>
      <c r="AA685" s="12"/>
      <c r="AB685" s="12"/>
      <c r="AC685" s="12"/>
      <c r="AD685"/>
      <c r="AE685"/>
      <c r="AF685"/>
      <c r="AG685"/>
      <c r="AH685"/>
      <c r="AI685"/>
      <c r="AJ685"/>
      <c r="AK685"/>
      <c r="AL685"/>
      <c r="AM685"/>
      <c r="AN685"/>
      <c r="AO685"/>
      <c r="AP685"/>
      <c r="AQ685"/>
      <c r="AR685"/>
      <c r="AS685"/>
      <c r="AT685"/>
      <c r="AU685"/>
      <c r="AV685"/>
      <c r="AW685"/>
      <c r="AX685"/>
      <c r="AY685"/>
      <c r="AZ685"/>
      <c r="BA685"/>
      <c r="BB685"/>
    </row>
    <row r="686" spans="1:54" s="8" customFormat="1">
      <c r="A686"/>
      <c r="B686"/>
      <c r="C686"/>
      <c r="D686"/>
      <c r="E686"/>
      <c r="F686"/>
      <c r="G686"/>
      <c r="H686"/>
      <c r="I686"/>
      <c r="J686"/>
      <c r="K686"/>
      <c r="L686"/>
      <c r="M686"/>
      <c r="N686"/>
      <c r="Q686"/>
      <c r="R686"/>
      <c r="S686"/>
      <c r="T686" s="47"/>
      <c r="U686"/>
      <c r="V686"/>
      <c r="W686"/>
      <c r="X686"/>
      <c r="Y686"/>
      <c r="Z686" s="12"/>
      <c r="AA686" s="12"/>
      <c r="AB686" s="12"/>
      <c r="AC686" s="12"/>
      <c r="AD686"/>
      <c r="AE686"/>
      <c r="AF686"/>
      <c r="AG686"/>
      <c r="AH686"/>
      <c r="AI686"/>
      <c r="AJ686"/>
      <c r="AK686"/>
      <c r="AL686"/>
      <c r="AM686"/>
      <c r="AN686"/>
      <c r="AO686"/>
      <c r="AP686"/>
      <c r="AQ686"/>
      <c r="AR686"/>
      <c r="AS686"/>
      <c r="AT686"/>
      <c r="AU686"/>
      <c r="AV686"/>
      <c r="AW686"/>
      <c r="AX686"/>
      <c r="AY686"/>
      <c r="AZ686"/>
      <c r="BA686"/>
      <c r="BB686"/>
    </row>
    <row r="687" spans="1:54" s="8" customFormat="1">
      <c r="A687"/>
      <c r="B687"/>
      <c r="C687"/>
      <c r="D687"/>
      <c r="E687"/>
      <c r="F687"/>
      <c r="G687"/>
      <c r="H687"/>
      <c r="I687"/>
      <c r="J687"/>
      <c r="K687"/>
      <c r="L687"/>
      <c r="M687"/>
      <c r="N687"/>
      <c r="Q687"/>
      <c r="R687"/>
      <c r="S687"/>
      <c r="T687" s="47"/>
      <c r="U687"/>
      <c r="V687"/>
      <c r="W687"/>
      <c r="X687"/>
      <c r="Y687"/>
      <c r="Z687" s="12"/>
      <c r="AA687" s="12"/>
      <c r="AB687" s="12"/>
      <c r="AC687" s="12"/>
      <c r="AD687"/>
      <c r="AE687"/>
      <c r="AF687"/>
      <c r="AG687"/>
      <c r="AH687"/>
      <c r="AI687"/>
      <c r="AJ687"/>
      <c r="AK687"/>
      <c r="AL687"/>
      <c r="AM687"/>
      <c r="AN687"/>
      <c r="AO687"/>
      <c r="AP687"/>
      <c r="AQ687"/>
      <c r="AR687"/>
      <c r="AS687"/>
      <c r="AT687"/>
      <c r="AU687"/>
      <c r="AV687"/>
      <c r="AW687"/>
      <c r="AX687"/>
      <c r="AY687"/>
      <c r="AZ687"/>
      <c r="BA687"/>
      <c r="BB687"/>
    </row>
    <row r="688" spans="1:54" s="8" customFormat="1">
      <c r="A688"/>
      <c r="B688"/>
      <c r="C688"/>
      <c r="D688"/>
      <c r="E688"/>
      <c r="F688"/>
      <c r="G688"/>
      <c r="H688"/>
      <c r="I688"/>
      <c r="J688"/>
      <c r="K688"/>
      <c r="L688"/>
      <c r="M688"/>
      <c r="N688"/>
      <c r="Q688"/>
      <c r="R688"/>
      <c r="S688"/>
      <c r="T688" s="47"/>
      <c r="U688"/>
      <c r="V688"/>
      <c r="W688"/>
      <c r="X688"/>
      <c r="Y688"/>
      <c r="Z688" s="12"/>
      <c r="AA688" s="12"/>
      <c r="AB688" s="12"/>
      <c r="AC688" s="12"/>
      <c r="AD688"/>
      <c r="AE688"/>
      <c r="AF688"/>
      <c r="AG688"/>
      <c r="AH688"/>
      <c r="AI688"/>
      <c r="AJ688"/>
      <c r="AK688"/>
      <c r="AL688"/>
      <c r="AM688"/>
      <c r="AN688"/>
      <c r="AO688"/>
      <c r="AP688"/>
      <c r="AQ688"/>
      <c r="AR688"/>
      <c r="AS688"/>
      <c r="AT688"/>
      <c r="AU688"/>
      <c r="AV688"/>
      <c r="AW688"/>
      <c r="AX688"/>
      <c r="AY688"/>
      <c r="AZ688"/>
      <c r="BA688"/>
      <c r="BB688"/>
    </row>
    <row r="689" spans="1:54" s="8" customFormat="1">
      <c r="A689"/>
      <c r="B689"/>
      <c r="C689"/>
      <c r="D689"/>
      <c r="E689"/>
      <c r="F689"/>
      <c r="G689"/>
      <c r="H689"/>
      <c r="I689"/>
      <c r="J689"/>
      <c r="K689"/>
      <c r="L689"/>
      <c r="M689"/>
      <c r="N689"/>
      <c r="Q689"/>
      <c r="R689"/>
      <c r="S689"/>
      <c r="T689" s="47"/>
      <c r="U689"/>
      <c r="V689"/>
      <c r="W689"/>
      <c r="X689"/>
      <c r="Y689"/>
      <c r="Z689" s="12"/>
      <c r="AA689" s="12"/>
      <c r="AB689" s="12"/>
      <c r="AC689" s="12"/>
      <c r="AD689"/>
      <c r="AE689"/>
      <c r="AF689"/>
      <c r="AG689"/>
      <c r="AH689"/>
      <c r="AI689"/>
      <c r="AJ689"/>
      <c r="AK689"/>
      <c r="AL689"/>
      <c r="AM689"/>
      <c r="AN689"/>
      <c r="AO689"/>
      <c r="AP689"/>
      <c r="AQ689"/>
      <c r="AR689"/>
      <c r="AS689"/>
      <c r="AT689"/>
      <c r="AU689"/>
      <c r="AV689"/>
      <c r="AW689"/>
      <c r="AX689"/>
      <c r="AY689"/>
      <c r="AZ689"/>
      <c r="BA689"/>
      <c r="BB689"/>
    </row>
    <row r="690" spans="1:54" s="8" customFormat="1">
      <c r="A690"/>
      <c r="B690"/>
      <c r="C690"/>
      <c r="D690"/>
      <c r="E690"/>
      <c r="F690"/>
      <c r="G690"/>
      <c r="H690"/>
      <c r="I690"/>
      <c r="J690"/>
      <c r="K690"/>
      <c r="L690"/>
      <c r="M690"/>
      <c r="N690"/>
      <c r="Q690"/>
      <c r="R690"/>
      <c r="S690"/>
      <c r="T690" s="47"/>
      <c r="U690"/>
      <c r="V690"/>
      <c r="W690"/>
      <c r="X690"/>
      <c r="Y690"/>
      <c r="Z690" s="12"/>
      <c r="AA690" s="12"/>
      <c r="AB690" s="12"/>
      <c r="AC690" s="12"/>
      <c r="AD690"/>
      <c r="AE690"/>
      <c r="AF690"/>
      <c r="AG690"/>
      <c r="AH690"/>
      <c r="AI690"/>
      <c r="AJ690"/>
      <c r="AK690"/>
      <c r="AL690"/>
      <c r="AM690"/>
      <c r="AN690"/>
      <c r="AO690"/>
      <c r="AP690"/>
      <c r="AQ690"/>
      <c r="AR690"/>
      <c r="AS690"/>
      <c r="AT690"/>
      <c r="AU690"/>
      <c r="AV690"/>
      <c r="AW690"/>
      <c r="AX690"/>
      <c r="AY690"/>
      <c r="AZ690"/>
      <c r="BA690"/>
      <c r="BB690"/>
    </row>
    <row r="691" spans="1:54" s="8" customFormat="1">
      <c r="A691"/>
      <c r="B691"/>
      <c r="C691"/>
      <c r="D691"/>
      <c r="E691"/>
      <c r="F691"/>
      <c r="G691"/>
      <c r="H691"/>
      <c r="I691"/>
      <c r="J691"/>
      <c r="K691"/>
      <c r="L691"/>
      <c r="M691"/>
      <c r="N691"/>
      <c r="Q691"/>
      <c r="R691"/>
      <c r="S691"/>
      <c r="T691" s="47"/>
      <c r="U691"/>
      <c r="V691"/>
      <c r="W691"/>
      <c r="X691"/>
      <c r="Y691"/>
      <c r="Z691" s="12"/>
      <c r="AA691" s="12"/>
      <c r="AB691" s="12"/>
      <c r="AC691" s="12"/>
      <c r="AD691"/>
      <c r="AE691"/>
      <c r="AF691"/>
      <c r="AG691"/>
      <c r="AH691"/>
      <c r="AI691"/>
      <c r="AJ691"/>
      <c r="AK691"/>
      <c r="AL691"/>
      <c r="AM691"/>
      <c r="AN691"/>
      <c r="AO691"/>
      <c r="AP691"/>
      <c r="AQ691"/>
      <c r="AR691"/>
      <c r="AS691"/>
      <c r="AT691"/>
      <c r="AU691"/>
      <c r="AV691"/>
      <c r="AW691"/>
      <c r="AX691"/>
      <c r="AY691"/>
      <c r="AZ691"/>
      <c r="BA691"/>
      <c r="BB691"/>
    </row>
    <row r="692" spans="1:54" s="8" customFormat="1">
      <c r="A692"/>
      <c r="B692"/>
      <c r="C692"/>
      <c r="D692"/>
      <c r="E692"/>
      <c r="F692"/>
      <c r="G692"/>
      <c r="H692"/>
      <c r="I692"/>
      <c r="J692"/>
      <c r="K692"/>
      <c r="L692"/>
      <c r="M692"/>
      <c r="N692"/>
      <c r="Q692"/>
      <c r="R692"/>
      <c r="S692"/>
      <c r="T692" s="47"/>
      <c r="U692"/>
      <c r="V692"/>
      <c r="W692"/>
      <c r="X692"/>
      <c r="Y692"/>
      <c r="Z692" s="12"/>
      <c r="AA692" s="12"/>
      <c r="AB692" s="12"/>
      <c r="AC692" s="12"/>
      <c r="AD692"/>
      <c r="AE692"/>
      <c r="AF692"/>
      <c r="AG692"/>
      <c r="AH692"/>
      <c r="AI692"/>
      <c r="AJ692"/>
      <c r="AK692"/>
      <c r="AL692"/>
      <c r="AM692"/>
      <c r="AN692"/>
      <c r="AO692"/>
      <c r="AP692"/>
      <c r="AQ692"/>
      <c r="AR692"/>
      <c r="AS692"/>
      <c r="AT692"/>
      <c r="AU692"/>
      <c r="AV692"/>
      <c r="AW692"/>
      <c r="AX692"/>
      <c r="AY692"/>
      <c r="AZ692"/>
      <c r="BA692"/>
      <c r="BB692"/>
    </row>
    <row r="693" spans="1:54" s="8" customFormat="1">
      <c r="A693"/>
      <c r="B693"/>
      <c r="C693"/>
      <c r="D693"/>
      <c r="E693"/>
      <c r="F693"/>
      <c r="G693"/>
      <c r="H693"/>
      <c r="I693"/>
      <c r="J693"/>
      <c r="K693"/>
      <c r="L693"/>
      <c r="M693"/>
      <c r="N693"/>
      <c r="Q693"/>
      <c r="R693"/>
      <c r="S693"/>
      <c r="T693" s="47"/>
      <c r="U693"/>
      <c r="V693"/>
      <c r="W693"/>
      <c r="X693"/>
      <c r="Y693"/>
      <c r="Z693" s="12"/>
      <c r="AA693" s="12"/>
      <c r="AB693" s="12"/>
      <c r="AC693" s="12"/>
      <c r="AD693"/>
      <c r="AE693"/>
      <c r="AF693"/>
      <c r="AG693"/>
      <c r="AH693"/>
      <c r="AI693"/>
      <c r="AJ693"/>
      <c r="AK693"/>
      <c r="AL693"/>
      <c r="AM693"/>
      <c r="AN693"/>
      <c r="AO693"/>
      <c r="AP693"/>
      <c r="AQ693"/>
      <c r="AR693"/>
      <c r="AS693"/>
      <c r="AT693"/>
      <c r="AU693"/>
      <c r="AV693"/>
      <c r="AW693"/>
      <c r="AX693"/>
      <c r="AY693"/>
      <c r="AZ693"/>
      <c r="BA693"/>
      <c r="BB693"/>
    </row>
    <row r="694" spans="1:54" s="8" customFormat="1">
      <c r="A694"/>
      <c r="B694"/>
      <c r="C694"/>
      <c r="D694"/>
      <c r="E694"/>
      <c r="F694"/>
      <c r="G694"/>
      <c r="H694"/>
      <c r="I694"/>
      <c r="J694"/>
      <c r="K694"/>
      <c r="L694"/>
      <c r="M694"/>
      <c r="N694"/>
      <c r="Q694"/>
      <c r="R694"/>
      <c r="S694"/>
      <c r="T694" s="47"/>
      <c r="U694"/>
      <c r="V694"/>
      <c r="W694"/>
      <c r="X694"/>
      <c r="Y694"/>
      <c r="Z694" s="12"/>
      <c r="AA694" s="12"/>
      <c r="AB694" s="12"/>
      <c r="AC694" s="12"/>
      <c r="AD694"/>
      <c r="AE694"/>
      <c r="AF694"/>
      <c r="AG694"/>
      <c r="AH694"/>
      <c r="AI694"/>
      <c r="AJ694"/>
      <c r="AK694"/>
      <c r="AL694"/>
      <c r="AM694"/>
      <c r="AN694"/>
      <c r="AO694"/>
      <c r="AP694"/>
      <c r="AQ694"/>
      <c r="AR694"/>
      <c r="AS694"/>
      <c r="AT694"/>
      <c r="AU694"/>
      <c r="AV694"/>
      <c r="AW694"/>
      <c r="AX694"/>
      <c r="AY694"/>
      <c r="AZ694"/>
      <c r="BA694"/>
      <c r="BB694"/>
    </row>
    <row r="695" spans="1:54" s="8" customFormat="1">
      <c r="A695"/>
      <c r="B695"/>
      <c r="C695"/>
      <c r="D695"/>
      <c r="E695"/>
      <c r="F695"/>
      <c r="G695"/>
      <c r="H695"/>
      <c r="I695"/>
      <c r="J695"/>
      <c r="K695"/>
      <c r="L695"/>
      <c r="M695"/>
      <c r="N695"/>
      <c r="Q695"/>
      <c r="R695"/>
      <c r="S695"/>
      <c r="T695" s="47"/>
      <c r="U695"/>
      <c r="V695"/>
      <c r="W695"/>
      <c r="X695"/>
      <c r="Y695"/>
      <c r="Z695" s="12"/>
      <c r="AA695" s="12"/>
      <c r="AB695" s="12"/>
      <c r="AC695" s="12"/>
      <c r="AD695"/>
      <c r="AE695"/>
      <c r="AF695"/>
      <c r="AG695"/>
      <c r="AH695"/>
      <c r="AI695"/>
      <c r="AJ695"/>
      <c r="AK695"/>
      <c r="AL695"/>
      <c r="AM695"/>
      <c r="AN695"/>
      <c r="AO695"/>
      <c r="AP695"/>
      <c r="AQ695"/>
      <c r="AR695"/>
      <c r="AS695"/>
      <c r="AT695"/>
      <c r="AU695"/>
      <c r="AV695"/>
      <c r="AW695"/>
      <c r="AX695"/>
      <c r="AY695"/>
      <c r="AZ695"/>
      <c r="BA695"/>
      <c r="BB695"/>
    </row>
    <row r="696" spans="1:54" s="8" customFormat="1">
      <c r="A696"/>
      <c r="B696"/>
      <c r="C696"/>
      <c r="D696"/>
      <c r="E696"/>
      <c r="F696"/>
      <c r="G696"/>
      <c r="H696"/>
      <c r="I696"/>
      <c r="J696"/>
      <c r="K696"/>
      <c r="L696"/>
      <c r="M696"/>
      <c r="N696"/>
      <c r="Q696"/>
      <c r="R696"/>
      <c r="S696"/>
      <c r="T696" s="47"/>
      <c r="U696"/>
      <c r="V696"/>
      <c r="W696"/>
      <c r="X696"/>
      <c r="Y696"/>
      <c r="Z696" s="12"/>
      <c r="AA696" s="12"/>
      <c r="AB696" s="12"/>
      <c r="AC696" s="12"/>
      <c r="AD696"/>
      <c r="AE696"/>
      <c r="AF696"/>
      <c r="AG696"/>
      <c r="AH696"/>
      <c r="AI696"/>
      <c r="AJ696"/>
      <c r="AK696"/>
      <c r="AL696"/>
      <c r="AM696"/>
      <c r="AN696"/>
      <c r="AO696"/>
      <c r="AP696"/>
      <c r="AQ696"/>
      <c r="AR696"/>
      <c r="AS696"/>
      <c r="AT696"/>
      <c r="AU696"/>
      <c r="AV696"/>
      <c r="AW696"/>
      <c r="AX696"/>
      <c r="AY696"/>
      <c r="AZ696"/>
      <c r="BA696"/>
      <c r="BB696"/>
    </row>
    <row r="697" spans="1:54" s="8" customFormat="1">
      <c r="A697"/>
      <c r="B697"/>
      <c r="C697"/>
      <c r="D697"/>
      <c r="E697"/>
      <c r="F697"/>
      <c r="G697"/>
      <c r="H697"/>
      <c r="I697"/>
      <c r="J697"/>
      <c r="K697"/>
      <c r="L697"/>
      <c r="M697"/>
      <c r="N697"/>
      <c r="Q697"/>
      <c r="R697"/>
      <c r="S697"/>
      <c r="T697" s="47"/>
      <c r="U697"/>
      <c r="V697"/>
      <c r="W697"/>
      <c r="X697"/>
      <c r="Y697"/>
      <c r="Z697" s="12"/>
      <c r="AA697" s="12"/>
      <c r="AB697" s="12"/>
      <c r="AC697" s="12"/>
      <c r="AD697"/>
      <c r="AE697"/>
      <c r="AF697"/>
      <c r="AG697"/>
      <c r="AH697"/>
      <c r="AI697"/>
      <c r="AJ697"/>
      <c r="AK697"/>
      <c r="AL697"/>
      <c r="AM697"/>
      <c r="AN697"/>
      <c r="AO697"/>
      <c r="AP697"/>
      <c r="AQ697"/>
      <c r="AR697"/>
      <c r="AS697"/>
      <c r="AT697"/>
      <c r="AU697"/>
      <c r="AV697"/>
      <c r="AW697"/>
      <c r="AX697"/>
      <c r="AY697"/>
      <c r="AZ697"/>
      <c r="BA697"/>
      <c r="BB697"/>
    </row>
    <row r="698" spans="1:54" s="8" customFormat="1">
      <c r="A698"/>
      <c r="B698"/>
      <c r="C698"/>
      <c r="D698"/>
      <c r="E698"/>
      <c r="F698"/>
      <c r="G698"/>
      <c r="H698"/>
      <c r="I698"/>
      <c r="J698"/>
      <c r="K698"/>
      <c r="L698"/>
      <c r="M698"/>
      <c r="N698"/>
      <c r="Q698"/>
      <c r="R698"/>
      <c r="S698"/>
      <c r="T698" s="47"/>
      <c r="U698"/>
      <c r="V698"/>
      <c r="W698"/>
      <c r="X698"/>
      <c r="Y698"/>
      <c r="Z698" s="12"/>
      <c r="AA698" s="12"/>
      <c r="AB698" s="12"/>
      <c r="AC698" s="12"/>
      <c r="AD698"/>
      <c r="AE698"/>
      <c r="AF698"/>
      <c r="AG698"/>
      <c r="AH698"/>
      <c r="AI698"/>
      <c r="AJ698"/>
      <c r="AK698"/>
      <c r="AL698"/>
      <c r="AM698"/>
      <c r="AN698"/>
      <c r="AO698"/>
      <c r="AP698"/>
      <c r="AQ698"/>
      <c r="AR698"/>
      <c r="AS698"/>
      <c r="AT698"/>
      <c r="AU698"/>
      <c r="AV698"/>
      <c r="AW698"/>
      <c r="AX698"/>
      <c r="AY698"/>
      <c r="AZ698"/>
      <c r="BA698"/>
      <c r="BB698"/>
    </row>
    <row r="699" spans="1:54" s="8" customFormat="1">
      <c r="A699"/>
      <c r="B699"/>
      <c r="C699"/>
      <c r="D699"/>
      <c r="E699"/>
      <c r="F699"/>
      <c r="G699"/>
      <c r="H699"/>
      <c r="I699"/>
      <c r="J699"/>
      <c r="K699"/>
      <c r="L699"/>
      <c r="M699"/>
      <c r="N699"/>
      <c r="Q699"/>
      <c r="R699"/>
      <c r="S699"/>
      <c r="T699" s="47"/>
      <c r="U699"/>
      <c r="V699"/>
      <c r="W699"/>
      <c r="X699"/>
      <c r="Y699"/>
      <c r="Z699" s="12"/>
      <c r="AA699" s="12"/>
      <c r="AB699" s="12"/>
      <c r="AC699" s="12"/>
      <c r="AD699"/>
      <c r="AE699"/>
      <c r="AF699"/>
      <c r="AG699"/>
      <c r="AH699"/>
      <c r="AI699"/>
      <c r="AJ699"/>
      <c r="AK699"/>
      <c r="AL699"/>
      <c r="AM699"/>
      <c r="AN699"/>
      <c r="AO699"/>
      <c r="AP699"/>
      <c r="AQ699"/>
      <c r="AR699"/>
      <c r="AS699"/>
      <c r="AT699"/>
      <c r="AU699"/>
      <c r="AV699"/>
      <c r="AW699"/>
      <c r="AX699"/>
      <c r="AY699"/>
      <c r="AZ699"/>
      <c r="BA699"/>
      <c r="BB699"/>
    </row>
    <row r="700" spans="1:54" s="8" customFormat="1">
      <c r="A700"/>
      <c r="B700"/>
      <c r="C700"/>
      <c r="D700"/>
      <c r="E700"/>
      <c r="F700"/>
      <c r="G700"/>
      <c r="H700"/>
      <c r="I700"/>
      <c r="J700"/>
      <c r="K700"/>
      <c r="L700"/>
      <c r="M700"/>
      <c r="N700"/>
      <c r="Q700"/>
      <c r="R700"/>
      <c r="S700"/>
      <c r="T700" s="47"/>
      <c r="U700"/>
      <c r="V700"/>
      <c r="W700"/>
      <c r="X700"/>
      <c r="Y700"/>
      <c r="Z700" s="12"/>
      <c r="AA700" s="12"/>
      <c r="AB700" s="12"/>
      <c r="AC700" s="12"/>
      <c r="AD700"/>
      <c r="AE700"/>
      <c r="AF700"/>
      <c r="AG700"/>
      <c r="AH700"/>
      <c r="AI700"/>
      <c r="AJ700"/>
      <c r="AK700"/>
      <c r="AL700"/>
      <c r="AM700"/>
      <c r="AN700"/>
      <c r="AO700"/>
      <c r="AP700"/>
      <c r="AQ700"/>
      <c r="AR700"/>
      <c r="AS700"/>
      <c r="AT700"/>
      <c r="AU700"/>
      <c r="AV700"/>
      <c r="AW700"/>
      <c r="AX700"/>
      <c r="AY700"/>
      <c r="AZ700"/>
      <c r="BA700"/>
      <c r="BB700"/>
    </row>
    <row r="701" spans="1:54" s="8" customFormat="1">
      <c r="A701"/>
      <c r="B701"/>
      <c r="C701"/>
      <c r="D701"/>
      <c r="E701"/>
      <c r="F701"/>
      <c r="G701"/>
      <c r="H701"/>
      <c r="I701"/>
      <c r="J701"/>
      <c r="K701"/>
      <c r="L701"/>
      <c r="M701"/>
      <c r="N701"/>
      <c r="Q701"/>
      <c r="R701"/>
      <c r="S701"/>
      <c r="T701" s="47"/>
      <c r="U701"/>
      <c r="V701"/>
      <c r="W701"/>
      <c r="X701"/>
      <c r="Y701"/>
      <c r="Z701" s="12"/>
      <c r="AA701" s="12"/>
      <c r="AB701" s="12"/>
      <c r="AC701" s="12"/>
      <c r="AD701"/>
      <c r="AE701"/>
      <c r="AF701"/>
      <c r="AG701"/>
      <c r="AH701"/>
      <c r="AI701"/>
      <c r="AJ701"/>
      <c r="AK701"/>
      <c r="AL701"/>
      <c r="AM701"/>
      <c r="AN701"/>
      <c r="AO701"/>
      <c r="AP701"/>
      <c r="AQ701"/>
      <c r="AR701"/>
      <c r="AS701"/>
      <c r="AT701"/>
      <c r="AU701"/>
      <c r="AV701"/>
      <c r="AW701"/>
      <c r="AX701"/>
      <c r="AY701"/>
      <c r="AZ701"/>
      <c r="BA701"/>
      <c r="BB701"/>
    </row>
    <row r="702" spans="1:54" s="8" customFormat="1">
      <c r="A702"/>
      <c r="B702"/>
      <c r="C702"/>
      <c r="D702"/>
      <c r="E702"/>
      <c r="F702"/>
      <c r="G702"/>
      <c r="H702"/>
      <c r="I702"/>
      <c r="J702"/>
      <c r="K702"/>
      <c r="L702"/>
      <c r="M702"/>
      <c r="N702"/>
      <c r="Q702"/>
      <c r="R702"/>
      <c r="S702"/>
      <c r="T702" s="47"/>
      <c r="U702"/>
      <c r="V702"/>
      <c r="W702"/>
      <c r="X702"/>
      <c r="Y702"/>
      <c r="Z702" s="12"/>
      <c r="AA702" s="12"/>
      <c r="AB702" s="12"/>
      <c r="AC702" s="12"/>
      <c r="AD702"/>
      <c r="AE702"/>
      <c r="AF702"/>
      <c r="AG702"/>
      <c r="AH702"/>
      <c r="AI702"/>
      <c r="AJ702"/>
      <c r="AK702"/>
      <c r="AL702"/>
      <c r="AM702"/>
      <c r="AN702"/>
      <c r="AO702"/>
      <c r="AP702"/>
      <c r="AQ702"/>
      <c r="AR702"/>
      <c r="AS702"/>
      <c r="AT702"/>
      <c r="AU702"/>
      <c r="AV702"/>
      <c r="AW702"/>
      <c r="AX702"/>
      <c r="AY702"/>
      <c r="AZ702"/>
      <c r="BA702"/>
      <c r="BB702"/>
    </row>
    <row r="703" spans="1:54" s="8" customFormat="1">
      <c r="A703"/>
      <c r="B703"/>
      <c r="C703"/>
      <c r="D703"/>
      <c r="E703"/>
      <c r="F703"/>
      <c r="G703"/>
      <c r="H703"/>
      <c r="I703"/>
      <c r="J703"/>
      <c r="K703"/>
      <c r="L703"/>
      <c r="M703"/>
      <c r="N703"/>
      <c r="Q703"/>
      <c r="R703"/>
      <c r="S703"/>
      <c r="T703" s="47"/>
      <c r="U703"/>
      <c r="V703"/>
      <c r="W703"/>
      <c r="X703"/>
      <c r="Y703"/>
      <c r="Z703" s="12"/>
      <c r="AA703" s="12"/>
      <c r="AB703" s="12"/>
      <c r="AC703" s="12"/>
      <c r="AD703"/>
      <c r="AE703"/>
      <c r="AF703"/>
      <c r="AG703"/>
      <c r="AH703"/>
      <c r="AI703"/>
      <c r="AJ703"/>
      <c r="AK703"/>
      <c r="AL703"/>
      <c r="AM703"/>
      <c r="AN703"/>
      <c r="AO703"/>
      <c r="AP703"/>
      <c r="AQ703"/>
      <c r="AR703"/>
      <c r="AS703"/>
      <c r="AT703"/>
      <c r="AU703"/>
      <c r="AV703"/>
      <c r="AW703"/>
      <c r="AX703"/>
      <c r="AY703"/>
      <c r="AZ703"/>
      <c r="BA703"/>
      <c r="BB703"/>
    </row>
    <row r="704" spans="1:54" s="8" customFormat="1">
      <c r="A704"/>
      <c r="B704"/>
      <c r="C704"/>
      <c r="D704"/>
      <c r="E704"/>
      <c r="F704"/>
      <c r="G704"/>
      <c r="H704"/>
      <c r="I704"/>
      <c r="J704"/>
      <c r="K704"/>
      <c r="L704"/>
      <c r="M704"/>
      <c r="N704"/>
      <c r="Q704"/>
      <c r="R704"/>
      <c r="S704"/>
      <c r="T704" s="47"/>
      <c r="U704"/>
      <c r="V704"/>
      <c r="W704"/>
      <c r="X704"/>
      <c r="Y704"/>
      <c r="Z704" s="12"/>
      <c r="AA704" s="12"/>
      <c r="AB704" s="12"/>
      <c r="AC704" s="12"/>
      <c r="AD704"/>
      <c r="AE704"/>
      <c r="AF704"/>
      <c r="AG704"/>
      <c r="AH704"/>
      <c r="AI704"/>
      <c r="AJ704"/>
      <c r="AK704"/>
      <c r="AL704"/>
      <c r="AM704"/>
      <c r="AN704"/>
      <c r="AO704"/>
      <c r="AP704"/>
      <c r="AQ704"/>
      <c r="AR704"/>
      <c r="AS704"/>
      <c r="AT704"/>
      <c r="AU704"/>
      <c r="AV704"/>
      <c r="AW704"/>
      <c r="AX704"/>
      <c r="AY704"/>
      <c r="AZ704"/>
      <c r="BA704"/>
      <c r="BB704"/>
    </row>
    <row r="705" spans="1:54" s="8" customFormat="1">
      <c r="A705"/>
      <c r="B705"/>
      <c r="C705"/>
      <c r="D705"/>
      <c r="E705"/>
      <c r="F705"/>
      <c r="G705"/>
      <c r="H705"/>
      <c r="I705"/>
      <c r="J705"/>
      <c r="K705"/>
      <c r="L705"/>
      <c r="M705"/>
      <c r="N705"/>
      <c r="Q705"/>
      <c r="R705"/>
      <c r="S705"/>
      <c r="T705" s="47"/>
      <c r="U705"/>
      <c r="V705"/>
      <c r="W705"/>
      <c r="X705"/>
      <c r="Y705"/>
      <c r="Z705" s="12"/>
      <c r="AA705" s="12"/>
      <c r="AB705" s="12"/>
      <c r="AC705" s="12"/>
      <c r="AD705"/>
      <c r="AE705"/>
      <c r="AF705"/>
      <c r="AG705"/>
      <c r="AH705"/>
      <c r="AI705"/>
      <c r="AJ705"/>
      <c r="AK705"/>
      <c r="AL705"/>
      <c r="AM705"/>
      <c r="AN705"/>
      <c r="AO705"/>
      <c r="AP705"/>
      <c r="AQ705"/>
      <c r="AR705"/>
      <c r="AS705"/>
      <c r="AT705"/>
      <c r="AU705"/>
      <c r="AV705"/>
      <c r="AW705"/>
      <c r="AX705"/>
      <c r="AY705"/>
      <c r="AZ705"/>
      <c r="BA705"/>
      <c r="BB705"/>
    </row>
    <row r="706" spans="1:54" s="8" customFormat="1">
      <c r="A706"/>
      <c r="B706"/>
      <c r="C706"/>
      <c r="D706"/>
      <c r="E706"/>
      <c r="F706"/>
      <c r="G706"/>
      <c r="H706"/>
      <c r="I706"/>
      <c r="J706"/>
      <c r="K706"/>
      <c r="L706"/>
      <c r="M706"/>
      <c r="N706"/>
      <c r="Q706"/>
      <c r="R706"/>
      <c r="S706"/>
      <c r="T706" s="47"/>
      <c r="U706"/>
      <c r="V706"/>
      <c r="W706"/>
      <c r="X706"/>
      <c r="Y706"/>
      <c r="Z706" s="12"/>
      <c r="AA706" s="12"/>
      <c r="AB706" s="12"/>
      <c r="AC706" s="12"/>
      <c r="AD706"/>
      <c r="AE706"/>
      <c r="AF706"/>
      <c r="AG706"/>
      <c r="AH706"/>
      <c r="AI706"/>
      <c r="AJ706"/>
      <c r="AK706"/>
      <c r="AL706"/>
      <c r="AM706"/>
      <c r="AN706"/>
      <c r="AO706"/>
      <c r="AP706"/>
      <c r="AQ706"/>
      <c r="AR706"/>
      <c r="AS706"/>
      <c r="AT706"/>
      <c r="AU706"/>
      <c r="AV706"/>
      <c r="AW706"/>
      <c r="AX706"/>
      <c r="AY706"/>
      <c r="AZ706"/>
      <c r="BA706"/>
      <c r="BB706"/>
    </row>
    <row r="707" spans="1:54" s="8" customFormat="1">
      <c r="A707"/>
      <c r="B707"/>
      <c r="C707"/>
      <c r="D707"/>
      <c r="E707"/>
      <c r="F707"/>
      <c r="G707"/>
      <c r="H707"/>
      <c r="I707"/>
      <c r="J707"/>
      <c r="K707"/>
      <c r="L707"/>
      <c r="M707"/>
      <c r="N707"/>
      <c r="Q707"/>
      <c r="R707"/>
      <c r="S707"/>
      <c r="T707" s="47"/>
      <c r="U707"/>
      <c r="V707"/>
      <c r="W707"/>
      <c r="X707"/>
      <c r="Y707"/>
      <c r="Z707" s="12"/>
      <c r="AA707" s="12"/>
      <c r="AB707" s="12"/>
      <c r="AC707" s="12"/>
      <c r="AD707"/>
      <c r="AE707"/>
      <c r="AF707"/>
      <c r="AG707"/>
      <c r="AH707"/>
      <c r="AI707"/>
      <c r="AJ707"/>
      <c r="AK707"/>
      <c r="AL707"/>
      <c r="AM707"/>
      <c r="AN707"/>
      <c r="AO707"/>
      <c r="AP707"/>
      <c r="AQ707"/>
      <c r="AR707"/>
      <c r="AS707"/>
      <c r="AT707"/>
      <c r="AU707"/>
      <c r="AV707"/>
      <c r="AW707"/>
      <c r="AX707"/>
      <c r="AY707"/>
      <c r="AZ707"/>
      <c r="BA707"/>
      <c r="BB707"/>
    </row>
    <row r="708" spans="1:54" s="8" customFormat="1">
      <c r="A708"/>
      <c r="B708"/>
      <c r="C708"/>
      <c r="D708"/>
      <c r="E708"/>
      <c r="F708"/>
      <c r="G708"/>
      <c r="H708"/>
      <c r="I708"/>
      <c r="J708"/>
      <c r="K708"/>
      <c r="L708"/>
      <c r="M708"/>
      <c r="N708"/>
      <c r="Q708"/>
      <c r="R708"/>
      <c r="S708"/>
      <c r="T708" s="47"/>
      <c r="U708"/>
      <c r="V708"/>
      <c r="W708"/>
      <c r="X708"/>
      <c r="Y708"/>
      <c r="Z708" s="12"/>
      <c r="AA708" s="12"/>
      <c r="AB708" s="12"/>
      <c r="AC708" s="12"/>
      <c r="AD708"/>
      <c r="AE708"/>
      <c r="AF708"/>
      <c r="AG708"/>
      <c r="AH708"/>
      <c r="AI708"/>
      <c r="AJ708"/>
      <c r="AK708"/>
      <c r="AL708"/>
      <c r="AM708"/>
      <c r="AN708"/>
      <c r="AO708"/>
      <c r="AP708"/>
      <c r="AQ708"/>
      <c r="AR708"/>
      <c r="AS708"/>
      <c r="AT708"/>
      <c r="AU708"/>
      <c r="AV708"/>
      <c r="AW708"/>
      <c r="AX708"/>
      <c r="AY708"/>
      <c r="AZ708"/>
      <c r="BA708"/>
      <c r="BB708"/>
    </row>
    <row r="709" spans="1:54" s="8" customFormat="1">
      <c r="A709"/>
      <c r="B709"/>
      <c r="C709"/>
      <c r="D709"/>
      <c r="E709"/>
      <c r="F709"/>
      <c r="G709"/>
      <c r="H709"/>
      <c r="I709"/>
      <c r="J709"/>
      <c r="K709"/>
      <c r="L709"/>
      <c r="M709"/>
      <c r="N709"/>
      <c r="Q709"/>
      <c r="R709"/>
      <c r="S709"/>
      <c r="T709" s="47"/>
      <c r="U709"/>
      <c r="V709"/>
      <c r="W709"/>
      <c r="X709"/>
      <c r="Y709"/>
      <c r="Z709" s="12"/>
      <c r="AA709" s="12"/>
      <c r="AB709" s="12"/>
      <c r="AC709" s="12"/>
      <c r="AD709"/>
      <c r="AE709"/>
      <c r="AF709"/>
      <c r="AG709"/>
      <c r="AH709"/>
      <c r="AI709"/>
      <c r="AJ709"/>
      <c r="AK709"/>
      <c r="AL709"/>
      <c r="AM709"/>
      <c r="AN709"/>
      <c r="AO709"/>
      <c r="AP709"/>
      <c r="AQ709"/>
      <c r="AR709"/>
      <c r="AS709"/>
      <c r="AT709"/>
      <c r="AU709"/>
      <c r="AV709"/>
      <c r="AW709"/>
      <c r="AX709"/>
      <c r="AY709"/>
      <c r="AZ709"/>
      <c r="BA709"/>
      <c r="BB709"/>
    </row>
    <row r="710" spans="1:54" s="8" customFormat="1">
      <c r="A710"/>
      <c r="B710"/>
      <c r="C710"/>
      <c r="D710"/>
      <c r="E710"/>
      <c r="F710"/>
      <c r="G710"/>
      <c r="H710"/>
      <c r="I710"/>
      <c r="J710"/>
      <c r="K710"/>
      <c r="L710"/>
      <c r="M710"/>
      <c r="N710"/>
      <c r="Q710"/>
      <c r="R710"/>
      <c r="S710"/>
      <c r="T710" s="47"/>
      <c r="U710"/>
      <c r="V710"/>
      <c r="W710"/>
      <c r="X710"/>
      <c r="Y710"/>
      <c r="Z710" s="12"/>
      <c r="AA710" s="12"/>
      <c r="AB710" s="12"/>
      <c r="AC710" s="12"/>
      <c r="AD710"/>
      <c r="AE710"/>
      <c r="AF710"/>
      <c r="AG710"/>
      <c r="AH710"/>
      <c r="AI710"/>
      <c r="AJ710"/>
      <c r="AK710"/>
      <c r="AL710"/>
      <c r="AM710"/>
      <c r="AN710"/>
      <c r="AO710"/>
      <c r="AP710"/>
      <c r="AQ710"/>
      <c r="AR710"/>
      <c r="AS710"/>
      <c r="AT710"/>
      <c r="AU710"/>
      <c r="AV710"/>
      <c r="AW710"/>
      <c r="AX710"/>
      <c r="AY710"/>
      <c r="AZ710"/>
      <c r="BA710"/>
      <c r="BB710"/>
    </row>
    <row r="711" spans="1:54" s="8" customFormat="1">
      <c r="A711"/>
      <c r="B711"/>
      <c r="C711"/>
      <c r="D711"/>
      <c r="E711"/>
      <c r="F711"/>
      <c r="G711"/>
      <c r="H711"/>
      <c r="I711"/>
      <c r="J711"/>
      <c r="K711"/>
      <c r="L711"/>
      <c r="M711"/>
      <c r="N711"/>
      <c r="Q711"/>
      <c r="R711"/>
      <c r="S711"/>
      <c r="T711" s="47"/>
      <c r="U711"/>
      <c r="V711"/>
      <c r="W711"/>
      <c r="X711"/>
      <c r="Y711"/>
      <c r="Z711" s="12"/>
      <c r="AA711" s="12"/>
      <c r="AB711" s="12"/>
      <c r="AC711" s="12"/>
      <c r="AD711"/>
      <c r="AE711"/>
      <c r="AF711"/>
      <c r="AG711"/>
      <c r="AH711"/>
      <c r="AI711"/>
      <c r="AJ711"/>
      <c r="AK711"/>
      <c r="AL711"/>
      <c r="AM711"/>
      <c r="AN711"/>
      <c r="AO711"/>
      <c r="AP711"/>
      <c r="AQ711"/>
      <c r="AR711"/>
      <c r="AS711"/>
      <c r="AT711"/>
      <c r="AU711"/>
      <c r="AV711"/>
      <c r="AW711"/>
      <c r="AX711"/>
      <c r="AY711"/>
      <c r="AZ711"/>
      <c r="BA711"/>
      <c r="BB711"/>
    </row>
    <row r="712" spans="1:54" s="8" customFormat="1">
      <c r="A712"/>
      <c r="B712"/>
      <c r="C712"/>
      <c r="D712"/>
      <c r="E712"/>
      <c r="F712"/>
      <c r="G712"/>
      <c r="H712"/>
      <c r="I712"/>
      <c r="J712"/>
      <c r="K712"/>
      <c r="L712"/>
      <c r="M712"/>
      <c r="N712"/>
      <c r="Q712"/>
      <c r="R712"/>
      <c r="S712"/>
      <c r="T712" s="47"/>
      <c r="U712"/>
      <c r="V712"/>
      <c r="W712"/>
      <c r="X712"/>
      <c r="Y712"/>
      <c r="Z712" s="12"/>
      <c r="AA712" s="12"/>
      <c r="AB712" s="12"/>
      <c r="AC712" s="12"/>
      <c r="AD712"/>
      <c r="AE712"/>
      <c r="AF712"/>
      <c r="AG712"/>
      <c r="AH712"/>
      <c r="AI712"/>
      <c r="AJ712"/>
      <c r="AK712"/>
      <c r="AL712"/>
      <c r="AM712"/>
      <c r="AN712"/>
      <c r="AO712"/>
      <c r="AP712"/>
      <c r="AQ712"/>
      <c r="AR712"/>
      <c r="AS712"/>
      <c r="AT712"/>
      <c r="AU712"/>
      <c r="AV712"/>
      <c r="AW712"/>
      <c r="AX712"/>
      <c r="AY712"/>
      <c r="AZ712"/>
      <c r="BA712"/>
      <c r="BB712"/>
    </row>
    <row r="713" spans="1:54" s="8" customFormat="1">
      <c r="A713"/>
      <c r="B713"/>
      <c r="C713"/>
      <c r="D713"/>
      <c r="E713"/>
      <c r="F713"/>
      <c r="G713"/>
      <c r="H713"/>
      <c r="I713"/>
      <c r="J713"/>
      <c r="K713"/>
      <c r="L713"/>
      <c r="M713"/>
      <c r="N713"/>
      <c r="Q713"/>
      <c r="R713"/>
      <c r="S713"/>
      <c r="T713" s="47"/>
      <c r="U713"/>
      <c r="V713"/>
      <c r="W713"/>
      <c r="X713"/>
      <c r="Y713"/>
      <c r="Z713" s="12"/>
      <c r="AA713" s="12"/>
      <c r="AB713" s="12"/>
      <c r="AC713" s="12"/>
      <c r="AD713"/>
      <c r="AE713"/>
      <c r="AF713"/>
      <c r="AG713"/>
      <c r="AH713"/>
      <c r="AI713"/>
      <c r="AJ713"/>
      <c r="AK713"/>
      <c r="AL713"/>
      <c r="AM713"/>
      <c r="AN713"/>
      <c r="AO713"/>
      <c r="AP713"/>
      <c r="AQ713"/>
      <c r="AR713"/>
      <c r="AS713"/>
      <c r="AT713"/>
      <c r="AU713"/>
      <c r="AV713"/>
      <c r="AW713"/>
      <c r="AX713"/>
      <c r="AY713"/>
      <c r="AZ713"/>
      <c r="BA713"/>
      <c r="BB713"/>
    </row>
    <row r="714" spans="1:54" s="8" customFormat="1">
      <c r="A714"/>
      <c r="B714"/>
      <c r="C714"/>
      <c r="D714"/>
      <c r="E714"/>
      <c r="F714"/>
      <c r="G714"/>
      <c r="H714"/>
      <c r="I714"/>
      <c r="J714"/>
      <c r="K714"/>
      <c r="L714"/>
      <c r="M714"/>
      <c r="N714"/>
      <c r="Q714"/>
      <c r="R714"/>
      <c r="S714"/>
      <c r="T714" s="47"/>
      <c r="U714"/>
      <c r="V714"/>
      <c r="W714"/>
      <c r="X714"/>
      <c r="Y714"/>
      <c r="Z714" s="12"/>
      <c r="AA714" s="12"/>
      <c r="AB714" s="12"/>
      <c r="AC714" s="12"/>
      <c r="AD714"/>
      <c r="AE714"/>
      <c r="AF714"/>
      <c r="AG714"/>
      <c r="AH714"/>
      <c r="AI714"/>
      <c r="AJ714"/>
      <c r="AK714"/>
      <c r="AL714"/>
      <c r="AM714"/>
      <c r="AN714"/>
      <c r="AO714"/>
      <c r="AP714"/>
      <c r="AQ714"/>
      <c r="AR714"/>
      <c r="AS714"/>
      <c r="AT714"/>
      <c r="AU714"/>
      <c r="AV714"/>
      <c r="AW714"/>
      <c r="AX714"/>
      <c r="AY714"/>
      <c r="AZ714"/>
      <c r="BA714"/>
      <c r="BB714"/>
    </row>
    <row r="715" spans="1:54" s="8" customFormat="1">
      <c r="A715"/>
      <c r="B715"/>
      <c r="C715"/>
      <c r="D715"/>
      <c r="E715"/>
      <c r="F715"/>
      <c r="G715"/>
      <c r="H715"/>
      <c r="I715"/>
      <c r="J715"/>
      <c r="K715"/>
      <c r="L715"/>
      <c r="M715"/>
      <c r="N715"/>
      <c r="Q715"/>
      <c r="R715"/>
      <c r="S715"/>
      <c r="T715" s="47"/>
      <c r="U715"/>
      <c r="V715"/>
      <c r="W715"/>
      <c r="X715"/>
      <c r="Y715"/>
      <c r="Z715" s="12"/>
      <c r="AA715" s="12"/>
      <c r="AB715" s="12"/>
      <c r="AC715" s="12"/>
      <c r="AD715"/>
      <c r="AE715"/>
      <c r="AF715"/>
      <c r="AG715"/>
      <c r="AH715"/>
      <c r="AI715"/>
      <c r="AJ715"/>
      <c r="AK715"/>
      <c r="AL715"/>
      <c r="AM715"/>
      <c r="AN715"/>
      <c r="AO715"/>
      <c r="AP715"/>
      <c r="AQ715"/>
      <c r="AR715"/>
      <c r="AS715"/>
      <c r="AT715"/>
      <c r="AU715"/>
      <c r="AV715"/>
      <c r="AW715"/>
      <c r="AX715"/>
      <c r="AY715"/>
      <c r="AZ715"/>
      <c r="BA715"/>
      <c r="BB715"/>
    </row>
    <row r="716" spans="1:54" s="8" customFormat="1">
      <c r="A716"/>
      <c r="B716"/>
      <c r="C716"/>
      <c r="D716"/>
      <c r="E716"/>
      <c r="F716"/>
      <c r="G716"/>
      <c r="H716"/>
      <c r="I716"/>
      <c r="J716"/>
      <c r="K716"/>
      <c r="L716"/>
      <c r="M716"/>
      <c r="N716"/>
      <c r="Q716"/>
      <c r="R716"/>
      <c r="S716"/>
      <c r="T716" s="47"/>
      <c r="U716"/>
      <c r="V716"/>
      <c r="W716"/>
      <c r="X716"/>
      <c r="Y716"/>
      <c r="Z716" s="12"/>
      <c r="AA716" s="12"/>
      <c r="AB716" s="12"/>
      <c r="AC716" s="12"/>
      <c r="AD716"/>
      <c r="AE716"/>
      <c r="AF716"/>
      <c r="AG716"/>
      <c r="AH716"/>
      <c r="AI716"/>
      <c r="AJ716"/>
      <c r="AK716"/>
      <c r="AL716"/>
      <c r="AM716"/>
      <c r="AN716"/>
      <c r="AO716"/>
      <c r="AP716"/>
      <c r="AQ716"/>
      <c r="AR716"/>
      <c r="AS716"/>
      <c r="AT716"/>
      <c r="AU716"/>
      <c r="AV716"/>
      <c r="AW716"/>
      <c r="AX716"/>
      <c r="AY716"/>
      <c r="AZ716"/>
      <c r="BA716"/>
      <c r="BB716"/>
    </row>
    <row r="717" spans="1:54" s="8" customFormat="1">
      <c r="A717"/>
      <c r="B717"/>
      <c r="C717"/>
      <c r="D717"/>
      <c r="E717"/>
      <c r="F717"/>
      <c r="G717"/>
      <c r="H717"/>
      <c r="I717"/>
      <c r="J717"/>
      <c r="K717"/>
      <c r="L717"/>
      <c r="M717"/>
      <c r="N717"/>
      <c r="Q717"/>
      <c r="R717"/>
      <c r="S717"/>
      <c r="T717" s="47"/>
      <c r="U717"/>
      <c r="V717"/>
      <c r="W717"/>
      <c r="X717"/>
      <c r="Y717"/>
      <c r="Z717" s="12"/>
      <c r="AA717" s="12"/>
      <c r="AB717" s="12"/>
      <c r="AC717" s="12"/>
      <c r="AD717"/>
      <c r="AE717"/>
      <c r="AF717"/>
      <c r="AG717"/>
      <c r="AH717"/>
      <c r="AI717"/>
      <c r="AJ717"/>
      <c r="AK717"/>
      <c r="AL717"/>
      <c r="AM717"/>
      <c r="AN717"/>
      <c r="AO717"/>
      <c r="AP717"/>
      <c r="AQ717"/>
      <c r="AR717"/>
      <c r="AS717"/>
      <c r="AT717"/>
      <c r="AU717"/>
      <c r="AV717"/>
      <c r="AW717"/>
      <c r="AX717"/>
      <c r="AY717"/>
      <c r="AZ717"/>
      <c r="BA717"/>
      <c r="BB717"/>
    </row>
    <row r="718" spans="1:54" s="8" customFormat="1">
      <c r="A718"/>
      <c r="B718"/>
      <c r="C718"/>
      <c r="D718"/>
      <c r="E718"/>
      <c r="F718"/>
      <c r="G718"/>
      <c r="H718"/>
      <c r="I718"/>
      <c r="J718"/>
      <c r="K718"/>
      <c r="L718"/>
      <c r="M718"/>
      <c r="N718"/>
      <c r="Q718"/>
      <c r="R718"/>
      <c r="S718"/>
      <c r="T718" s="47"/>
      <c r="U718"/>
      <c r="V718"/>
      <c r="W718"/>
      <c r="X718"/>
      <c r="Y718"/>
      <c r="Z718" s="12"/>
      <c r="AA718" s="12"/>
      <c r="AB718" s="12"/>
      <c r="AC718" s="12"/>
      <c r="AD718"/>
      <c r="AE718"/>
      <c r="AF718"/>
      <c r="AG718"/>
      <c r="AH718"/>
      <c r="AI718"/>
      <c r="AJ718"/>
      <c r="AK718"/>
      <c r="AL718"/>
      <c r="AM718"/>
      <c r="AN718"/>
      <c r="AO718"/>
      <c r="AP718"/>
      <c r="AQ718"/>
      <c r="AR718"/>
      <c r="AS718"/>
      <c r="AT718"/>
      <c r="AU718"/>
      <c r="AV718"/>
      <c r="AW718"/>
      <c r="AX718"/>
      <c r="AY718"/>
      <c r="AZ718"/>
      <c r="BA718"/>
      <c r="BB718"/>
    </row>
    <row r="719" spans="1:54" s="8" customFormat="1">
      <c r="A719"/>
      <c r="B719"/>
      <c r="C719"/>
      <c r="D719"/>
      <c r="E719"/>
      <c r="F719"/>
      <c r="G719"/>
      <c r="H719"/>
      <c r="I719"/>
      <c r="J719"/>
      <c r="K719"/>
      <c r="L719"/>
      <c r="M719"/>
      <c r="N719"/>
      <c r="Q719"/>
      <c r="R719"/>
      <c r="S719"/>
      <c r="T719" s="47"/>
      <c r="U719"/>
      <c r="V719"/>
      <c r="W719"/>
      <c r="X719"/>
      <c r="Y719"/>
      <c r="Z719" s="12"/>
      <c r="AA719" s="12"/>
      <c r="AB719" s="12"/>
      <c r="AC719" s="12"/>
      <c r="AD719"/>
      <c r="AE719"/>
      <c r="AF719"/>
      <c r="AG719"/>
      <c r="AH719"/>
      <c r="AI719"/>
      <c r="AJ719"/>
      <c r="AK719"/>
      <c r="AL719"/>
      <c r="AM719"/>
      <c r="AN719"/>
      <c r="AO719"/>
      <c r="AP719"/>
      <c r="AQ719"/>
      <c r="AR719"/>
      <c r="AS719"/>
      <c r="AT719"/>
      <c r="AU719"/>
      <c r="AV719"/>
      <c r="AW719"/>
      <c r="AX719"/>
      <c r="AY719"/>
      <c r="AZ719"/>
      <c r="BA719"/>
      <c r="BB719"/>
    </row>
    <row r="720" spans="1:54" s="8" customFormat="1">
      <c r="A720"/>
      <c r="B720"/>
      <c r="C720"/>
      <c r="D720"/>
      <c r="E720"/>
      <c r="F720"/>
      <c r="G720"/>
      <c r="H720"/>
      <c r="I720"/>
      <c r="J720"/>
      <c r="K720"/>
      <c r="L720"/>
      <c r="M720"/>
      <c r="N720"/>
      <c r="Q720"/>
      <c r="R720"/>
      <c r="S720"/>
      <c r="T720" s="47"/>
      <c r="U720"/>
      <c r="V720"/>
      <c r="W720"/>
      <c r="X720"/>
      <c r="Y720"/>
      <c r="Z720" s="12"/>
      <c r="AA720" s="12"/>
      <c r="AB720" s="12"/>
      <c r="AC720" s="12"/>
      <c r="AD720"/>
      <c r="AE720"/>
      <c r="AF720"/>
      <c r="AG720"/>
      <c r="AH720"/>
      <c r="AI720"/>
      <c r="AJ720"/>
      <c r="AK720"/>
      <c r="AL720"/>
      <c r="AM720"/>
      <c r="AN720"/>
      <c r="AO720"/>
      <c r="AP720"/>
      <c r="AQ720"/>
      <c r="AR720"/>
      <c r="AS720"/>
      <c r="AT720"/>
      <c r="AU720"/>
      <c r="AV720"/>
      <c r="AW720"/>
      <c r="AX720"/>
      <c r="AY720"/>
      <c r="AZ720"/>
      <c r="BA720"/>
      <c r="BB720"/>
    </row>
    <row r="721" spans="1:54" s="8" customFormat="1">
      <c r="A721"/>
      <c r="B721"/>
      <c r="C721"/>
      <c r="D721"/>
      <c r="E721"/>
      <c r="F721"/>
      <c r="G721"/>
      <c r="H721"/>
      <c r="I721"/>
      <c r="J721"/>
      <c r="K721"/>
      <c r="L721"/>
      <c r="M721"/>
      <c r="N721"/>
      <c r="Q721"/>
      <c r="R721"/>
      <c r="S721"/>
      <c r="T721" s="47"/>
      <c r="U721"/>
      <c r="V721"/>
      <c r="W721"/>
      <c r="X721"/>
      <c r="Y721"/>
      <c r="Z721" s="12"/>
      <c r="AA721" s="12"/>
      <c r="AB721" s="12"/>
      <c r="AC721" s="12"/>
      <c r="AD721"/>
      <c r="AE721"/>
      <c r="AF721"/>
      <c r="AG721"/>
      <c r="AH721"/>
      <c r="AI721"/>
      <c r="AJ721"/>
      <c r="AK721"/>
      <c r="AL721"/>
      <c r="AM721"/>
      <c r="AN721"/>
      <c r="AO721"/>
      <c r="AP721"/>
      <c r="AQ721"/>
      <c r="AR721"/>
      <c r="AS721"/>
      <c r="AT721"/>
      <c r="AU721"/>
      <c r="AV721"/>
      <c r="AW721"/>
      <c r="AX721"/>
      <c r="AY721"/>
      <c r="AZ721"/>
      <c r="BA721"/>
      <c r="BB721"/>
    </row>
    <row r="722" spans="1:54" s="8" customFormat="1">
      <c r="A722"/>
      <c r="B722"/>
      <c r="C722"/>
      <c r="D722"/>
      <c r="E722"/>
      <c r="F722"/>
      <c r="G722"/>
      <c r="H722"/>
      <c r="I722"/>
      <c r="J722"/>
      <c r="K722"/>
      <c r="L722"/>
      <c r="M722"/>
      <c r="N722"/>
      <c r="Q722"/>
      <c r="R722"/>
      <c r="S722"/>
      <c r="T722" s="47"/>
      <c r="U722"/>
      <c r="V722"/>
      <c r="W722"/>
      <c r="X722"/>
      <c r="Y722"/>
      <c r="Z722" s="12"/>
      <c r="AA722" s="12"/>
      <c r="AB722" s="12"/>
      <c r="AC722" s="12"/>
      <c r="AD722"/>
      <c r="AE722"/>
      <c r="AF722"/>
      <c r="AG722"/>
      <c r="AH722"/>
      <c r="AI722"/>
      <c r="AJ722"/>
      <c r="AK722"/>
      <c r="AL722"/>
      <c r="AM722"/>
      <c r="AN722"/>
      <c r="AO722"/>
      <c r="AP722"/>
      <c r="AQ722"/>
      <c r="AR722"/>
      <c r="AS722"/>
      <c r="AT722"/>
      <c r="AU722"/>
      <c r="AV722"/>
      <c r="AW722"/>
      <c r="AX722"/>
      <c r="AY722"/>
      <c r="AZ722"/>
      <c r="BA722"/>
      <c r="BB722"/>
    </row>
    <row r="723" spans="1:54" s="8" customFormat="1">
      <c r="A723"/>
      <c r="B723"/>
      <c r="C723"/>
      <c r="D723"/>
      <c r="E723"/>
      <c r="F723"/>
      <c r="G723"/>
      <c r="H723"/>
      <c r="I723"/>
      <c r="J723"/>
      <c r="K723"/>
      <c r="L723"/>
      <c r="M723"/>
      <c r="N723"/>
      <c r="Q723"/>
      <c r="R723"/>
      <c r="S723"/>
      <c r="T723" s="47"/>
      <c r="U723"/>
      <c r="V723"/>
      <c r="W723"/>
      <c r="X723"/>
      <c r="Y723"/>
      <c r="Z723" s="12"/>
      <c r="AA723" s="12"/>
      <c r="AB723" s="12"/>
      <c r="AC723" s="12"/>
      <c r="AD723"/>
      <c r="AE723"/>
      <c r="AF723"/>
      <c r="AG723"/>
      <c r="AH723"/>
      <c r="AI723"/>
      <c r="AJ723"/>
      <c r="AK723"/>
      <c r="AL723"/>
      <c r="AM723"/>
      <c r="AN723"/>
      <c r="AO723"/>
      <c r="AP723"/>
      <c r="AQ723"/>
      <c r="AR723"/>
      <c r="AS723"/>
      <c r="AT723"/>
      <c r="AU723"/>
      <c r="AV723"/>
      <c r="AW723"/>
      <c r="AX723"/>
      <c r="AY723"/>
      <c r="AZ723"/>
      <c r="BA723"/>
      <c r="BB723"/>
    </row>
    <row r="724" spans="1:54" s="8" customFormat="1">
      <c r="A724"/>
      <c r="B724"/>
      <c r="C724"/>
      <c r="D724"/>
      <c r="E724"/>
      <c r="F724"/>
      <c r="G724"/>
      <c r="H724"/>
      <c r="I724"/>
      <c r="J724"/>
      <c r="K724"/>
      <c r="L724"/>
      <c r="M724"/>
      <c r="N724"/>
      <c r="Q724"/>
      <c r="R724"/>
      <c r="S724"/>
      <c r="T724" s="47"/>
      <c r="U724"/>
      <c r="V724"/>
      <c r="W724"/>
      <c r="X724"/>
      <c r="Y724"/>
      <c r="Z724" s="12"/>
      <c r="AA724" s="12"/>
      <c r="AB724" s="12"/>
      <c r="AC724" s="12"/>
      <c r="AD724"/>
      <c r="AE724"/>
      <c r="AF724"/>
      <c r="AG724"/>
      <c r="AH724"/>
      <c r="AI724"/>
      <c r="AJ724"/>
      <c r="AK724"/>
      <c r="AL724"/>
      <c r="AM724"/>
      <c r="AN724"/>
      <c r="AO724"/>
      <c r="AP724"/>
      <c r="AQ724"/>
      <c r="AR724"/>
      <c r="AS724"/>
      <c r="AT724"/>
      <c r="AU724"/>
      <c r="AV724"/>
      <c r="AW724"/>
      <c r="AX724"/>
      <c r="AY724"/>
      <c r="AZ724"/>
      <c r="BA724"/>
      <c r="BB724"/>
    </row>
    <row r="725" spans="1:54" s="8" customFormat="1">
      <c r="A725"/>
      <c r="B725"/>
      <c r="C725"/>
      <c r="D725"/>
      <c r="E725"/>
      <c r="F725"/>
      <c r="G725"/>
      <c r="H725"/>
      <c r="I725"/>
      <c r="J725"/>
      <c r="K725"/>
      <c r="L725"/>
      <c r="M725"/>
      <c r="N725"/>
      <c r="Q725"/>
      <c r="R725"/>
      <c r="S725"/>
      <c r="T725" s="47"/>
      <c r="U725"/>
      <c r="V725"/>
      <c r="W725"/>
      <c r="X725"/>
      <c r="Y725"/>
      <c r="Z725" s="12"/>
      <c r="AA725" s="12"/>
      <c r="AB725" s="12"/>
      <c r="AC725" s="12"/>
      <c r="AD725"/>
      <c r="AE725"/>
      <c r="AF725"/>
      <c r="AG725"/>
      <c r="AH725"/>
      <c r="AI725"/>
      <c r="AJ725"/>
      <c r="AK725"/>
      <c r="AL725"/>
      <c r="AM725"/>
      <c r="AN725"/>
      <c r="AO725"/>
      <c r="AP725"/>
      <c r="AQ725"/>
      <c r="AR725"/>
      <c r="AS725"/>
      <c r="AT725"/>
      <c r="AU725"/>
      <c r="AV725"/>
      <c r="AW725"/>
      <c r="AX725"/>
      <c r="AY725"/>
      <c r="AZ725"/>
      <c r="BA725"/>
      <c r="BB725"/>
    </row>
    <row r="726" spans="1:54" s="8" customFormat="1">
      <c r="A726"/>
      <c r="B726"/>
      <c r="C726"/>
      <c r="D726"/>
      <c r="E726"/>
      <c r="F726"/>
      <c r="G726"/>
      <c r="H726"/>
      <c r="I726"/>
      <c r="J726"/>
      <c r="K726"/>
      <c r="L726"/>
      <c r="M726"/>
      <c r="N726"/>
      <c r="Q726"/>
      <c r="R726"/>
      <c r="S726"/>
      <c r="T726" s="47"/>
      <c r="U726"/>
      <c r="V726"/>
      <c r="W726"/>
      <c r="X726"/>
      <c r="Y726"/>
      <c r="Z726" s="12"/>
      <c r="AA726" s="12"/>
      <c r="AB726" s="12"/>
      <c r="AC726" s="12"/>
      <c r="AD726"/>
      <c r="AE726"/>
      <c r="AF726"/>
      <c r="AG726"/>
      <c r="AH726"/>
      <c r="AI726"/>
      <c r="AJ726"/>
      <c r="AK726"/>
      <c r="AL726"/>
      <c r="AM726"/>
      <c r="AN726"/>
      <c r="AO726"/>
      <c r="AP726"/>
      <c r="AQ726"/>
      <c r="AR726"/>
      <c r="AS726"/>
      <c r="AT726"/>
      <c r="AU726"/>
      <c r="AV726"/>
      <c r="AW726"/>
      <c r="AX726"/>
      <c r="AY726"/>
      <c r="AZ726"/>
      <c r="BA726"/>
      <c r="BB726"/>
    </row>
    <row r="727" spans="1:54" s="8" customFormat="1">
      <c r="A727"/>
      <c r="B727"/>
      <c r="C727"/>
      <c r="D727"/>
      <c r="E727"/>
      <c r="F727"/>
      <c r="G727"/>
      <c r="H727"/>
      <c r="I727"/>
      <c r="J727"/>
      <c r="K727"/>
      <c r="L727"/>
      <c r="M727"/>
      <c r="N727"/>
      <c r="Q727"/>
      <c r="R727"/>
      <c r="S727"/>
      <c r="T727" s="47"/>
      <c r="U727"/>
      <c r="V727"/>
      <c r="W727"/>
      <c r="X727"/>
      <c r="Y727"/>
      <c r="Z727" s="12"/>
      <c r="AA727" s="12"/>
      <c r="AB727" s="12"/>
      <c r="AC727" s="12"/>
      <c r="AD727"/>
      <c r="AE727"/>
      <c r="AF727"/>
      <c r="AG727"/>
      <c r="AH727"/>
      <c r="AI727"/>
      <c r="AJ727"/>
      <c r="AK727"/>
      <c r="AL727"/>
      <c r="AM727"/>
      <c r="AN727"/>
      <c r="AO727"/>
      <c r="AP727"/>
      <c r="AQ727"/>
      <c r="AR727"/>
      <c r="AS727"/>
      <c r="AT727"/>
      <c r="AU727"/>
      <c r="AV727"/>
      <c r="AW727"/>
      <c r="AX727"/>
      <c r="AY727"/>
      <c r="AZ727"/>
      <c r="BA727"/>
      <c r="BB727"/>
    </row>
    <row r="728" spans="1:54" s="8" customFormat="1">
      <c r="A728"/>
      <c r="B728"/>
      <c r="C728"/>
      <c r="D728"/>
      <c r="E728"/>
      <c r="F728"/>
      <c r="G728"/>
      <c r="H728"/>
      <c r="I728"/>
      <c r="J728"/>
      <c r="K728"/>
      <c r="L728"/>
      <c r="M728"/>
      <c r="N728"/>
      <c r="Q728"/>
      <c r="R728"/>
      <c r="S728"/>
      <c r="T728" s="47"/>
      <c r="U728"/>
      <c r="V728"/>
      <c r="W728"/>
      <c r="X728"/>
      <c r="Y728"/>
      <c r="Z728" s="12"/>
      <c r="AA728" s="12"/>
      <c r="AB728" s="12"/>
      <c r="AC728" s="12"/>
      <c r="AD728"/>
      <c r="AE728"/>
      <c r="AF728"/>
      <c r="AG728"/>
      <c r="AH728"/>
      <c r="AI728"/>
      <c r="AJ728"/>
      <c r="AK728"/>
      <c r="AL728"/>
      <c r="AM728"/>
      <c r="AN728"/>
      <c r="AO728"/>
      <c r="AP728"/>
      <c r="AQ728"/>
      <c r="AR728"/>
      <c r="AS728"/>
      <c r="AT728"/>
      <c r="AU728"/>
      <c r="AV728"/>
      <c r="AW728"/>
      <c r="AX728"/>
      <c r="AY728"/>
      <c r="AZ728"/>
      <c r="BA728"/>
      <c r="BB728"/>
    </row>
    <row r="729" spans="1:54" s="8" customFormat="1">
      <c r="A729"/>
      <c r="B729"/>
      <c r="C729"/>
      <c r="D729"/>
      <c r="E729"/>
      <c r="F729"/>
      <c r="G729"/>
      <c r="H729"/>
      <c r="I729"/>
      <c r="J729"/>
      <c r="K729"/>
      <c r="L729"/>
      <c r="M729"/>
      <c r="N729"/>
      <c r="Q729"/>
      <c r="R729"/>
      <c r="S729"/>
      <c r="T729" s="47"/>
      <c r="U729"/>
      <c r="V729"/>
      <c r="W729"/>
      <c r="X729"/>
      <c r="Y729"/>
      <c r="Z729" s="12"/>
      <c r="AA729" s="12"/>
      <c r="AB729" s="12"/>
      <c r="AC729" s="12"/>
      <c r="AD729"/>
      <c r="AE729"/>
      <c r="AF729"/>
      <c r="AG729"/>
      <c r="AH729"/>
      <c r="AI729"/>
      <c r="AJ729"/>
      <c r="AK729"/>
      <c r="AL729"/>
      <c r="AM729"/>
      <c r="AN729"/>
      <c r="AO729"/>
      <c r="AP729"/>
      <c r="AQ729"/>
      <c r="AR729"/>
      <c r="AS729"/>
      <c r="AT729"/>
      <c r="AU729"/>
      <c r="AV729"/>
      <c r="AW729"/>
      <c r="AX729"/>
      <c r="AY729"/>
      <c r="AZ729"/>
      <c r="BA729"/>
      <c r="BB729"/>
    </row>
    <row r="730" spans="1:54" s="8" customFormat="1">
      <c r="A730"/>
      <c r="B730"/>
      <c r="C730"/>
      <c r="D730"/>
      <c r="E730"/>
      <c r="F730"/>
      <c r="G730"/>
      <c r="H730"/>
      <c r="I730"/>
      <c r="J730"/>
      <c r="K730"/>
      <c r="L730"/>
      <c r="M730"/>
      <c r="N730"/>
      <c r="Q730"/>
      <c r="R730"/>
      <c r="S730"/>
      <c r="T730" s="47"/>
      <c r="U730"/>
      <c r="V730"/>
      <c r="W730"/>
      <c r="X730"/>
      <c r="Y730"/>
      <c r="Z730" s="12"/>
      <c r="AA730" s="12"/>
      <c r="AB730" s="12"/>
      <c r="AC730" s="12"/>
      <c r="AD730"/>
      <c r="AE730"/>
      <c r="AF730"/>
      <c r="AG730"/>
      <c r="AH730"/>
      <c r="AI730"/>
      <c r="AJ730"/>
      <c r="AK730"/>
      <c r="AL730"/>
      <c r="AM730"/>
      <c r="AN730"/>
      <c r="AO730"/>
      <c r="AP730"/>
      <c r="AQ730"/>
      <c r="AR730"/>
      <c r="AS730"/>
      <c r="AT730"/>
      <c r="AU730"/>
      <c r="AV730"/>
      <c r="AW730"/>
      <c r="AX730"/>
      <c r="AY730"/>
      <c r="AZ730"/>
      <c r="BA730"/>
      <c r="BB730"/>
    </row>
    <row r="731" spans="1:54" s="8" customFormat="1">
      <c r="A731"/>
      <c r="B731"/>
      <c r="C731"/>
      <c r="D731"/>
      <c r="E731"/>
      <c r="F731"/>
      <c r="G731"/>
      <c r="H731"/>
      <c r="I731"/>
      <c r="J731"/>
      <c r="K731"/>
      <c r="L731"/>
      <c r="M731"/>
      <c r="N731"/>
      <c r="Q731"/>
      <c r="R731"/>
      <c r="S731"/>
      <c r="T731" s="47"/>
      <c r="U731"/>
      <c r="V731"/>
      <c r="W731"/>
      <c r="X731"/>
      <c r="Y731"/>
      <c r="Z731" s="12"/>
      <c r="AA731" s="12"/>
      <c r="AB731" s="12"/>
      <c r="AC731" s="12"/>
      <c r="AD731"/>
      <c r="AE731"/>
      <c r="AF731"/>
      <c r="AG731"/>
      <c r="AH731"/>
      <c r="AI731"/>
      <c r="AJ731"/>
      <c r="AK731"/>
      <c r="AL731"/>
      <c r="AM731"/>
      <c r="AN731"/>
      <c r="AO731"/>
      <c r="AP731"/>
      <c r="AQ731"/>
      <c r="AR731"/>
      <c r="AS731"/>
      <c r="AT731"/>
      <c r="AU731"/>
      <c r="AV731"/>
      <c r="AW731"/>
      <c r="AX731"/>
      <c r="AY731"/>
      <c r="AZ731"/>
      <c r="BA731"/>
      <c r="BB731"/>
    </row>
    <row r="732" spans="1:54" s="8" customFormat="1">
      <c r="A732"/>
      <c r="B732"/>
      <c r="C732"/>
      <c r="D732"/>
      <c r="E732"/>
      <c r="F732"/>
      <c r="G732"/>
      <c r="H732"/>
      <c r="I732"/>
      <c r="J732"/>
      <c r="K732"/>
      <c r="L732"/>
      <c r="M732"/>
      <c r="N732"/>
      <c r="Q732"/>
      <c r="R732"/>
      <c r="S732"/>
      <c r="T732" s="47"/>
      <c r="U732"/>
      <c r="V732"/>
      <c r="W732"/>
      <c r="X732"/>
      <c r="Y732"/>
      <c r="Z732" s="12"/>
      <c r="AA732" s="12"/>
      <c r="AB732" s="12"/>
      <c r="AC732" s="12"/>
      <c r="AD732"/>
      <c r="AE732"/>
      <c r="AF732"/>
      <c r="AG732"/>
      <c r="AH732"/>
      <c r="AI732"/>
      <c r="AJ732"/>
      <c r="AK732"/>
      <c r="AL732"/>
      <c r="AM732"/>
      <c r="AN732"/>
      <c r="AO732"/>
      <c r="AP732"/>
      <c r="AQ732"/>
      <c r="AR732"/>
      <c r="AS732"/>
      <c r="AT732"/>
      <c r="AU732"/>
      <c r="AV732"/>
      <c r="AW732"/>
      <c r="AX732"/>
      <c r="AY732"/>
      <c r="AZ732"/>
      <c r="BA732"/>
      <c r="BB732"/>
    </row>
    <row r="733" spans="1:54" s="8" customFormat="1">
      <c r="A733"/>
      <c r="B733"/>
      <c r="C733"/>
      <c r="D733"/>
      <c r="E733"/>
      <c r="F733"/>
      <c r="G733"/>
      <c r="H733"/>
      <c r="I733"/>
      <c r="J733"/>
      <c r="K733"/>
      <c r="L733"/>
      <c r="M733"/>
      <c r="N733"/>
      <c r="Q733"/>
      <c r="R733"/>
      <c r="S733"/>
      <c r="T733" s="47"/>
      <c r="U733"/>
      <c r="V733"/>
      <c r="W733"/>
      <c r="X733"/>
      <c r="Y733"/>
      <c r="Z733" s="12"/>
      <c r="AA733" s="12"/>
      <c r="AB733" s="12"/>
      <c r="AC733" s="12"/>
      <c r="AD733"/>
      <c r="AE733"/>
      <c r="AF733"/>
      <c r="AG733"/>
      <c r="AH733"/>
      <c r="AI733"/>
      <c r="AJ733"/>
      <c r="AK733"/>
      <c r="AL733"/>
      <c r="AM733"/>
      <c r="AN733"/>
      <c r="AO733"/>
      <c r="AP733"/>
      <c r="AQ733"/>
      <c r="AR733"/>
      <c r="AS733"/>
      <c r="AT733"/>
      <c r="AU733"/>
      <c r="AV733"/>
      <c r="AW733"/>
      <c r="AX733"/>
      <c r="AY733"/>
      <c r="AZ733"/>
      <c r="BA733"/>
      <c r="BB733"/>
    </row>
    <row r="734" spans="1:54" s="8" customFormat="1">
      <c r="A734"/>
      <c r="B734"/>
      <c r="C734"/>
      <c r="D734"/>
      <c r="E734"/>
      <c r="F734"/>
      <c r="G734"/>
      <c r="H734"/>
      <c r="I734"/>
      <c r="J734"/>
      <c r="K734"/>
      <c r="L734"/>
      <c r="M734"/>
      <c r="N734"/>
      <c r="Q734"/>
      <c r="R734"/>
      <c r="S734"/>
      <c r="T734" s="47"/>
      <c r="U734"/>
      <c r="V734"/>
      <c r="W734"/>
      <c r="X734"/>
      <c r="Y734"/>
      <c r="Z734" s="12"/>
      <c r="AA734" s="12"/>
      <c r="AB734" s="12"/>
      <c r="AC734" s="12"/>
      <c r="AD734"/>
      <c r="AE734"/>
      <c r="AF734"/>
      <c r="AG734"/>
      <c r="AH734"/>
      <c r="AI734"/>
      <c r="AJ734"/>
      <c r="AK734"/>
      <c r="AL734"/>
      <c r="AM734"/>
      <c r="AN734"/>
      <c r="AO734"/>
      <c r="AP734"/>
      <c r="AQ734"/>
      <c r="AR734"/>
      <c r="AS734"/>
      <c r="AT734"/>
      <c r="AU734"/>
      <c r="AV734"/>
      <c r="AW734"/>
      <c r="AX734"/>
      <c r="AY734"/>
      <c r="AZ734"/>
      <c r="BA734"/>
      <c r="BB734"/>
    </row>
    <row r="735" spans="1:54" s="8" customFormat="1">
      <c r="A735"/>
      <c r="B735"/>
      <c r="C735"/>
      <c r="D735"/>
      <c r="E735"/>
      <c r="F735"/>
      <c r="G735"/>
      <c r="H735"/>
      <c r="I735"/>
      <c r="J735"/>
      <c r="K735"/>
      <c r="L735"/>
      <c r="M735"/>
      <c r="N735"/>
      <c r="Q735"/>
      <c r="R735"/>
      <c r="S735"/>
      <c r="T735" s="47"/>
      <c r="U735"/>
      <c r="V735"/>
      <c r="W735"/>
      <c r="X735"/>
      <c r="Y735"/>
      <c r="Z735" s="12"/>
      <c r="AA735" s="12"/>
      <c r="AB735" s="12"/>
      <c r="AC735" s="12"/>
      <c r="AD735"/>
      <c r="AE735"/>
      <c r="AF735"/>
      <c r="AG735"/>
      <c r="AH735"/>
      <c r="AI735"/>
      <c r="AJ735"/>
      <c r="AK735"/>
      <c r="AL735"/>
      <c r="AM735"/>
      <c r="AN735"/>
      <c r="AO735"/>
      <c r="AP735"/>
      <c r="AQ735"/>
      <c r="AR735"/>
      <c r="AS735"/>
      <c r="AT735"/>
      <c r="AU735"/>
      <c r="AV735"/>
      <c r="AW735"/>
      <c r="AX735"/>
      <c r="AY735"/>
      <c r="AZ735"/>
      <c r="BA735"/>
      <c r="BB735"/>
    </row>
    <row r="736" spans="1:54" s="8" customFormat="1">
      <c r="A736"/>
      <c r="B736"/>
      <c r="C736"/>
      <c r="D736"/>
      <c r="E736"/>
      <c r="F736"/>
      <c r="G736"/>
      <c r="H736"/>
      <c r="I736"/>
      <c r="J736"/>
      <c r="K736"/>
      <c r="L736"/>
      <c r="M736"/>
      <c r="N736"/>
      <c r="Q736"/>
      <c r="R736"/>
      <c r="S736"/>
      <c r="T736" s="47"/>
      <c r="U736"/>
      <c r="V736"/>
      <c r="W736"/>
      <c r="X736"/>
      <c r="Y736"/>
      <c r="Z736" s="12"/>
      <c r="AA736" s="12"/>
      <c r="AB736" s="12"/>
      <c r="AC736" s="12"/>
      <c r="AD736"/>
      <c r="AE736"/>
      <c r="AF736"/>
      <c r="AG736"/>
      <c r="AH736"/>
      <c r="AI736"/>
      <c r="AJ736"/>
      <c r="AK736"/>
      <c r="AL736"/>
      <c r="AM736"/>
      <c r="AN736"/>
      <c r="AO736"/>
      <c r="AP736"/>
      <c r="AQ736"/>
      <c r="AR736"/>
      <c r="AS736"/>
      <c r="AT736"/>
      <c r="AU736"/>
      <c r="AV736"/>
      <c r="AW736"/>
      <c r="AX736"/>
      <c r="AY736"/>
      <c r="AZ736"/>
      <c r="BA736"/>
      <c r="BB736"/>
    </row>
    <row r="737" spans="1:54" s="8" customFormat="1">
      <c r="A737"/>
      <c r="B737"/>
      <c r="C737"/>
      <c r="D737"/>
      <c r="E737"/>
      <c r="F737"/>
      <c r="G737"/>
      <c r="H737"/>
      <c r="I737"/>
      <c r="J737"/>
      <c r="K737"/>
      <c r="L737"/>
      <c r="M737"/>
      <c r="N737"/>
      <c r="Q737"/>
      <c r="R737"/>
      <c r="S737"/>
      <c r="T737" s="47"/>
      <c r="U737"/>
      <c r="V737"/>
      <c r="W737"/>
      <c r="X737"/>
      <c r="Y737"/>
      <c r="Z737" s="12"/>
      <c r="AA737" s="12"/>
      <c r="AB737" s="12"/>
      <c r="AC737" s="12"/>
      <c r="AD737"/>
      <c r="AE737"/>
      <c r="AF737"/>
      <c r="AG737"/>
      <c r="AH737"/>
      <c r="AI737"/>
      <c r="AJ737"/>
      <c r="AK737"/>
      <c r="AL737"/>
      <c r="AM737"/>
      <c r="AN737"/>
      <c r="AO737"/>
      <c r="AP737"/>
      <c r="AQ737"/>
      <c r="AR737"/>
      <c r="AS737"/>
      <c r="AT737"/>
      <c r="AU737"/>
      <c r="AV737"/>
      <c r="AW737"/>
      <c r="AX737"/>
      <c r="AY737"/>
      <c r="AZ737"/>
      <c r="BA737"/>
      <c r="BB737"/>
    </row>
    <row r="738" spans="1:54" s="8" customFormat="1">
      <c r="A738"/>
      <c r="B738"/>
      <c r="C738"/>
      <c r="D738"/>
      <c r="E738"/>
      <c r="F738"/>
      <c r="G738"/>
      <c r="H738"/>
      <c r="I738"/>
      <c r="J738"/>
      <c r="K738"/>
      <c r="L738"/>
      <c r="M738"/>
      <c r="N738"/>
      <c r="Q738"/>
      <c r="R738"/>
      <c r="S738"/>
      <c r="T738" s="47"/>
      <c r="U738"/>
      <c r="V738"/>
      <c r="W738"/>
      <c r="X738"/>
      <c r="Y738"/>
      <c r="Z738" s="12"/>
      <c r="AA738" s="12"/>
      <c r="AB738" s="12"/>
      <c r="AC738" s="12"/>
      <c r="AD738"/>
      <c r="AE738"/>
      <c r="AF738"/>
      <c r="AG738"/>
      <c r="AH738"/>
      <c r="AI738"/>
      <c r="AJ738"/>
      <c r="AK738"/>
      <c r="AL738"/>
      <c r="AM738"/>
      <c r="AN738"/>
      <c r="AO738"/>
      <c r="AP738"/>
      <c r="AQ738"/>
      <c r="AR738"/>
      <c r="AS738"/>
      <c r="AT738"/>
      <c r="AU738"/>
      <c r="AV738"/>
      <c r="AW738"/>
      <c r="AX738"/>
      <c r="AY738"/>
      <c r="AZ738"/>
      <c r="BA738"/>
      <c r="BB738"/>
    </row>
    <row r="739" spans="1:54" s="8" customFormat="1">
      <c r="A739"/>
      <c r="B739"/>
      <c r="C739"/>
      <c r="D739"/>
      <c r="E739"/>
      <c r="F739"/>
      <c r="G739"/>
      <c r="H739"/>
      <c r="I739"/>
      <c r="J739"/>
      <c r="K739"/>
      <c r="L739"/>
      <c r="M739"/>
      <c r="N739"/>
      <c r="Q739"/>
      <c r="R739"/>
      <c r="S739"/>
      <c r="T739" s="47"/>
      <c r="U739"/>
      <c r="V739"/>
      <c r="W739"/>
      <c r="X739"/>
      <c r="Y739"/>
      <c r="Z739" s="12"/>
      <c r="AA739" s="12"/>
      <c r="AB739" s="12"/>
      <c r="AC739" s="12"/>
      <c r="AD739"/>
      <c r="AE739"/>
      <c r="AF739"/>
      <c r="AG739"/>
      <c r="AH739"/>
      <c r="AI739"/>
      <c r="AJ739"/>
      <c r="AK739"/>
      <c r="AL739"/>
      <c r="AM739"/>
      <c r="AN739"/>
      <c r="AO739"/>
      <c r="AP739"/>
      <c r="AQ739"/>
      <c r="AR739"/>
      <c r="AS739"/>
      <c r="AT739"/>
      <c r="AU739"/>
      <c r="AV739"/>
      <c r="AW739"/>
      <c r="AX739"/>
      <c r="AY739"/>
      <c r="AZ739"/>
      <c r="BA739"/>
      <c r="BB739"/>
    </row>
    <row r="740" spans="1:54" s="8" customFormat="1">
      <c r="A740"/>
      <c r="B740"/>
      <c r="C740"/>
      <c r="D740"/>
      <c r="E740"/>
      <c r="F740"/>
      <c r="G740"/>
      <c r="H740"/>
      <c r="I740"/>
      <c r="J740"/>
      <c r="K740"/>
      <c r="L740"/>
      <c r="M740"/>
      <c r="N740"/>
      <c r="Q740"/>
      <c r="R740"/>
      <c r="S740"/>
      <c r="T740" s="47"/>
      <c r="U740"/>
      <c r="V740"/>
      <c r="W740"/>
      <c r="X740"/>
      <c r="Y740"/>
      <c r="Z740" s="12"/>
      <c r="AA740" s="12"/>
      <c r="AB740" s="12"/>
      <c r="AC740" s="12"/>
      <c r="AD740"/>
      <c r="AE740"/>
      <c r="AF740"/>
      <c r="AG740"/>
      <c r="AH740"/>
      <c r="AI740"/>
      <c r="AJ740"/>
      <c r="AK740"/>
      <c r="AL740"/>
      <c r="AM740"/>
      <c r="AN740"/>
      <c r="AO740"/>
      <c r="AP740"/>
      <c r="AQ740"/>
      <c r="AR740"/>
      <c r="AS740"/>
      <c r="AT740"/>
      <c r="AU740"/>
      <c r="AV740"/>
      <c r="AW740"/>
      <c r="AX740"/>
      <c r="AY740"/>
      <c r="AZ740"/>
      <c r="BA740"/>
      <c r="BB740"/>
    </row>
    <row r="741" spans="1:54" s="8" customFormat="1">
      <c r="A741"/>
      <c r="B741"/>
      <c r="C741"/>
      <c r="D741"/>
      <c r="E741"/>
      <c r="F741"/>
      <c r="G741"/>
      <c r="H741"/>
      <c r="I741"/>
      <c r="J741"/>
      <c r="K741"/>
      <c r="L741"/>
      <c r="M741"/>
      <c r="N741"/>
      <c r="Q741"/>
      <c r="R741"/>
      <c r="S741"/>
      <c r="T741" s="47"/>
      <c r="U741"/>
      <c r="V741"/>
      <c r="W741"/>
      <c r="X741"/>
      <c r="Y741"/>
      <c r="Z741" s="12"/>
      <c r="AA741" s="12"/>
      <c r="AB741" s="12"/>
      <c r="AC741" s="12"/>
      <c r="AD741"/>
      <c r="AE741"/>
      <c r="AF741"/>
      <c r="AG741"/>
      <c r="AH741"/>
      <c r="AI741"/>
      <c r="AJ741"/>
      <c r="AK741"/>
      <c r="AL741"/>
      <c r="AM741"/>
      <c r="AN741"/>
      <c r="AO741"/>
      <c r="AP741"/>
      <c r="AQ741"/>
      <c r="AR741"/>
      <c r="AS741"/>
      <c r="AT741"/>
      <c r="AU741"/>
      <c r="AV741"/>
      <c r="AW741"/>
      <c r="AX741"/>
      <c r="AY741"/>
      <c r="AZ741"/>
      <c r="BA741"/>
      <c r="BB741"/>
    </row>
    <row r="742" spans="1:54" s="8" customFormat="1">
      <c r="A742"/>
      <c r="B742"/>
      <c r="C742"/>
      <c r="D742"/>
      <c r="E742"/>
      <c r="F742"/>
      <c r="G742"/>
      <c r="H742"/>
      <c r="I742"/>
      <c r="J742"/>
      <c r="K742"/>
      <c r="L742"/>
      <c r="M742"/>
      <c r="N742"/>
      <c r="Q742"/>
      <c r="R742"/>
      <c r="S742"/>
      <c r="T742" s="47"/>
      <c r="U742"/>
      <c r="V742"/>
      <c r="W742"/>
      <c r="X742"/>
      <c r="Y742"/>
      <c r="Z742" s="12"/>
      <c r="AA742" s="12"/>
      <c r="AB742" s="12"/>
      <c r="AC742" s="12"/>
      <c r="AD742"/>
      <c r="AE742"/>
      <c r="AF742"/>
      <c r="AG742"/>
      <c r="AH742"/>
      <c r="AI742"/>
      <c r="AJ742"/>
      <c r="AK742"/>
      <c r="AL742"/>
      <c r="AM742"/>
      <c r="AN742"/>
      <c r="AO742"/>
      <c r="AP742"/>
      <c r="AQ742"/>
      <c r="AR742"/>
      <c r="AS742"/>
      <c r="AT742"/>
      <c r="AU742"/>
      <c r="AV742"/>
      <c r="AW742"/>
      <c r="AX742"/>
      <c r="AY742"/>
      <c r="AZ742"/>
      <c r="BA742"/>
      <c r="BB742"/>
    </row>
    <row r="743" spans="1:54" s="8" customFormat="1">
      <c r="A743"/>
      <c r="B743"/>
      <c r="C743"/>
      <c r="D743"/>
      <c r="E743"/>
      <c r="F743"/>
      <c r="G743"/>
      <c r="H743"/>
      <c r="I743"/>
      <c r="J743"/>
      <c r="K743"/>
      <c r="L743"/>
      <c r="M743"/>
      <c r="N743"/>
      <c r="Q743"/>
      <c r="R743"/>
      <c r="S743"/>
      <c r="T743" s="47"/>
      <c r="U743"/>
      <c r="V743"/>
      <c r="W743"/>
      <c r="X743"/>
      <c r="Y743"/>
      <c r="Z743" s="12"/>
      <c r="AA743" s="12"/>
      <c r="AB743" s="12"/>
      <c r="AC743" s="12"/>
      <c r="AD743"/>
      <c r="AE743"/>
      <c r="AF743"/>
      <c r="AG743"/>
      <c r="AH743"/>
      <c r="AI743"/>
      <c r="AJ743"/>
      <c r="AK743"/>
      <c r="AL743"/>
      <c r="AM743"/>
      <c r="AN743"/>
      <c r="AO743"/>
      <c r="AP743"/>
      <c r="AQ743"/>
      <c r="AR743"/>
      <c r="AS743"/>
      <c r="AT743"/>
      <c r="AU743"/>
      <c r="AV743"/>
      <c r="AW743"/>
      <c r="AX743"/>
      <c r="AY743"/>
      <c r="AZ743"/>
      <c r="BA743"/>
      <c r="BB743"/>
    </row>
    <row r="744" spans="1:54" s="8" customFormat="1">
      <c r="A744"/>
      <c r="B744"/>
      <c r="C744"/>
      <c r="D744"/>
      <c r="E744"/>
      <c r="F744"/>
      <c r="G744"/>
      <c r="H744"/>
      <c r="I744"/>
      <c r="J744"/>
      <c r="K744"/>
      <c r="L744"/>
      <c r="M744"/>
      <c r="N744"/>
      <c r="Q744"/>
      <c r="R744"/>
      <c r="S744"/>
      <c r="T744" s="47"/>
      <c r="U744"/>
      <c r="V744"/>
      <c r="W744"/>
      <c r="X744"/>
      <c r="Y744"/>
      <c r="Z744" s="12"/>
      <c r="AA744" s="12"/>
      <c r="AB744" s="12"/>
      <c r="AC744" s="12"/>
      <c r="AD744"/>
      <c r="AE744"/>
      <c r="AF744"/>
      <c r="AG744"/>
      <c r="AH744"/>
      <c r="AI744"/>
      <c r="AJ744"/>
      <c r="AK744"/>
      <c r="AL744"/>
      <c r="AM744"/>
      <c r="AN744"/>
      <c r="AO744"/>
      <c r="AP744"/>
      <c r="AQ744"/>
      <c r="AR744"/>
      <c r="AS744"/>
      <c r="AT744"/>
      <c r="AU744"/>
      <c r="AV744"/>
      <c r="AW744"/>
      <c r="AX744"/>
      <c r="AY744"/>
      <c r="AZ744"/>
      <c r="BA744"/>
      <c r="BB744"/>
    </row>
    <row r="745" spans="1:54" s="8" customFormat="1">
      <c r="A745"/>
      <c r="B745"/>
      <c r="C745"/>
      <c r="D745"/>
      <c r="E745"/>
      <c r="F745"/>
      <c r="G745"/>
      <c r="H745"/>
      <c r="I745"/>
      <c r="J745"/>
      <c r="K745"/>
      <c r="L745"/>
      <c r="M745"/>
      <c r="N745"/>
      <c r="Q745"/>
      <c r="R745"/>
      <c r="S745"/>
      <c r="T745" s="47"/>
      <c r="U745"/>
      <c r="V745"/>
      <c r="W745"/>
      <c r="X745"/>
      <c r="Y745"/>
      <c r="Z745" s="12"/>
      <c r="AA745" s="12"/>
      <c r="AB745" s="12"/>
      <c r="AC745" s="12"/>
      <c r="AD745"/>
      <c r="AE745"/>
      <c r="AF745"/>
      <c r="AG745"/>
      <c r="AH745"/>
      <c r="AI745"/>
      <c r="AJ745"/>
      <c r="AK745"/>
      <c r="AL745"/>
      <c r="AM745"/>
      <c r="AN745"/>
      <c r="AO745"/>
      <c r="AP745"/>
      <c r="AQ745"/>
      <c r="AR745"/>
      <c r="AS745"/>
      <c r="AT745"/>
      <c r="AU745"/>
      <c r="AV745"/>
      <c r="AW745"/>
      <c r="AX745"/>
      <c r="AY745"/>
      <c r="AZ745"/>
      <c r="BA745"/>
      <c r="BB745"/>
    </row>
    <row r="746" spans="1:54" s="8" customFormat="1">
      <c r="A746"/>
      <c r="B746"/>
      <c r="C746"/>
      <c r="D746"/>
      <c r="E746"/>
      <c r="F746"/>
      <c r="G746"/>
      <c r="H746"/>
      <c r="I746"/>
      <c r="J746"/>
      <c r="K746"/>
      <c r="L746"/>
      <c r="M746"/>
      <c r="N746"/>
      <c r="Q746"/>
      <c r="R746"/>
      <c r="S746"/>
      <c r="T746" s="47"/>
      <c r="U746"/>
      <c r="V746"/>
      <c r="W746"/>
      <c r="X746"/>
      <c r="Y746"/>
      <c r="Z746" s="12"/>
      <c r="AA746" s="12"/>
      <c r="AB746" s="12"/>
      <c r="AC746" s="12"/>
      <c r="AD746"/>
      <c r="AE746"/>
      <c r="AF746"/>
      <c r="AG746"/>
      <c r="AH746"/>
      <c r="AI746"/>
      <c r="AJ746"/>
      <c r="AK746"/>
      <c r="AL746"/>
      <c r="AM746"/>
      <c r="AN746"/>
      <c r="AO746"/>
      <c r="AP746"/>
      <c r="AQ746"/>
      <c r="AR746"/>
      <c r="AS746"/>
      <c r="AT746"/>
      <c r="AU746"/>
      <c r="AV746"/>
      <c r="AW746"/>
      <c r="AX746"/>
      <c r="AY746"/>
      <c r="AZ746"/>
      <c r="BA746"/>
      <c r="BB746"/>
    </row>
    <row r="747" spans="1:54" s="8" customFormat="1">
      <c r="A747"/>
      <c r="B747"/>
      <c r="C747"/>
      <c r="D747"/>
      <c r="E747"/>
      <c r="F747"/>
      <c r="G747"/>
      <c r="H747"/>
      <c r="I747"/>
      <c r="J747"/>
      <c r="K747"/>
      <c r="L747"/>
      <c r="M747"/>
      <c r="N747"/>
      <c r="Q747"/>
      <c r="R747"/>
      <c r="S747"/>
      <c r="T747" s="47"/>
      <c r="U747"/>
      <c r="V747"/>
      <c r="W747"/>
      <c r="X747"/>
      <c r="Y747"/>
      <c r="Z747" s="12"/>
      <c r="AA747" s="12"/>
      <c r="AB747" s="12"/>
      <c r="AC747" s="12"/>
      <c r="AD747"/>
      <c r="AE747"/>
      <c r="AF747"/>
      <c r="AG747"/>
      <c r="AH747"/>
      <c r="AI747"/>
      <c r="AJ747"/>
      <c r="AK747"/>
      <c r="AL747"/>
      <c r="AM747"/>
      <c r="AN747"/>
      <c r="AO747"/>
      <c r="AP747"/>
      <c r="AQ747"/>
      <c r="AR747"/>
      <c r="AS747"/>
      <c r="AT747"/>
      <c r="AU747"/>
      <c r="AV747"/>
      <c r="AW747"/>
      <c r="AX747"/>
      <c r="AY747"/>
      <c r="AZ747"/>
      <c r="BA747"/>
      <c r="BB747"/>
    </row>
    <row r="748" spans="1:54" s="8" customFormat="1">
      <c r="A748"/>
      <c r="B748"/>
      <c r="C748"/>
      <c r="D748"/>
      <c r="E748"/>
      <c r="F748"/>
      <c r="G748"/>
      <c r="H748"/>
      <c r="I748"/>
      <c r="J748"/>
      <c r="K748"/>
      <c r="L748"/>
      <c r="M748"/>
      <c r="N748"/>
      <c r="Q748"/>
      <c r="R748"/>
      <c r="S748"/>
      <c r="T748" s="47"/>
      <c r="U748"/>
      <c r="V748"/>
      <c r="W748"/>
      <c r="X748"/>
      <c r="Y748"/>
      <c r="Z748" s="12"/>
      <c r="AA748" s="12"/>
      <c r="AB748" s="12"/>
      <c r="AC748" s="12"/>
      <c r="AD748"/>
      <c r="AE748"/>
      <c r="AF748"/>
      <c r="AG748"/>
      <c r="AH748"/>
      <c r="AI748"/>
      <c r="AJ748"/>
      <c r="AK748"/>
      <c r="AL748"/>
      <c r="AM748"/>
      <c r="AN748"/>
      <c r="AO748"/>
      <c r="AP748"/>
      <c r="AQ748"/>
      <c r="AR748"/>
      <c r="AS748"/>
      <c r="AT748"/>
      <c r="AU748"/>
      <c r="AV748"/>
      <c r="AW748"/>
      <c r="AX748"/>
      <c r="AY748"/>
      <c r="AZ748"/>
      <c r="BA748"/>
      <c r="BB748"/>
    </row>
    <row r="749" spans="1:54" s="8" customFormat="1">
      <c r="A749"/>
      <c r="B749"/>
      <c r="C749"/>
      <c r="D749"/>
      <c r="E749"/>
      <c r="F749"/>
      <c r="G749"/>
      <c r="H749"/>
      <c r="I749"/>
      <c r="J749"/>
      <c r="K749"/>
      <c r="L749"/>
      <c r="M749"/>
      <c r="N749"/>
      <c r="Q749"/>
      <c r="R749"/>
      <c r="S749"/>
      <c r="T749" s="47"/>
      <c r="U749"/>
      <c r="V749"/>
      <c r="W749"/>
      <c r="X749"/>
      <c r="Y749"/>
      <c r="Z749" s="12"/>
      <c r="AA749" s="12"/>
      <c r="AB749" s="12"/>
      <c r="AC749" s="12"/>
      <c r="AD749"/>
      <c r="AE749"/>
      <c r="AF749"/>
      <c r="AG749"/>
      <c r="AH749"/>
      <c r="AI749"/>
      <c r="AJ749"/>
      <c r="AK749"/>
      <c r="AL749"/>
      <c r="AM749"/>
      <c r="AN749"/>
      <c r="AO749"/>
      <c r="AP749"/>
      <c r="AQ749"/>
      <c r="AR749"/>
      <c r="AS749"/>
      <c r="AT749"/>
      <c r="AU749"/>
      <c r="AV749"/>
      <c r="AW749"/>
      <c r="AX749"/>
      <c r="AY749"/>
      <c r="AZ749"/>
      <c r="BA749"/>
      <c r="BB749"/>
    </row>
    <row r="750" spans="1:54" s="8" customFormat="1">
      <c r="A750"/>
      <c r="B750"/>
      <c r="C750"/>
      <c r="D750"/>
      <c r="E750"/>
      <c r="F750"/>
      <c r="G750"/>
      <c r="H750"/>
      <c r="I750"/>
      <c r="J750"/>
      <c r="K750"/>
      <c r="L750"/>
      <c r="M750"/>
      <c r="N750"/>
      <c r="Q750"/>
      <c r="R750"/>
      <c r="S750"/>
      <c r="T750" s="47"/>
      <c r="U750"/>
      <c r="V750"/>
      <c r="W750"/>
      <c r="X750"/>
      <c r="Y750"/>
      <c r="Z750" s="12"/>
      <c r="AA750" s="12"/>
      <c r="AB750" s="12"/>
      <c r="AC750" s="12"/>
      <c r="AD750"/>
      <c r="AE750"/>
      <c r="AF750"/>
      <c r="AG750"/>
      <c r="AH750"/>
      <c r="AI750"/>
      <c r="AJ750"/>
      <c r="AK750"/>
      <c r="AL750"/>
      <c r="AM750"/>
      <c r="AN750"/>
      <c r="AO750"/>
      <c r="AP750"/>
      <c r="AQ750"/>
      <c r="AR750"/>
      <c r="AS750"/>
      <c r="AT750"/>
      <c r="AU750"/>
      <c r="AV750"/>
      <c r="AW750"/>
      <c r="AX750"/>
      <c r="AY750"/>
      <c r="AZ750"/>
      <c r="BA750"/>
      <c r="BB750"/>
    </row>
    <row r="751" spans="1:54" s="8" customFormat="1">
      <c r="A751"/>
      <c r="B751"/>
      <c r="C751"/>
      <c r="D751"/>
      <c r="E751"/>
      <c r="F751"/>
      <c r="G751"/>
      <c r="H751"/>
      <c r="I751"/>
      <c r="J751"/>
      <c r="K751"/>
      <c r="L751"/>
      <c r="M751"/>
      <c r="N751"/>
      <c r="Q751"/>
      <c r="R751"/>
      <c r="S751"/>
      <c r="T751" s="47"/>
      <c r="U751"/>
      <c r="V751"/>
      <c r="W751"/>
      <c r="X751"/>
      <c r="Y751"/>
      <c r="Z751" s="12"/>
      <c r="AA751" s="12"/>
      <c r="AB751" s="12"/>
      <c r="AC751" s="12"/>
      <c r="AD751"/>
      <c r="AE751"/>
      <c r="AF751"/>
      <c r="AG751"/>
      <c r="AH751"/>
      <c r="AI751"/>
      <c r="AJ751"/>
      <c r="AK751"/>
      <c r="AL751"/>
      <c r="AM751"/>
      <c r="AN751"/>
      <c r="AO751"/>
      <c r="AP751"/>
      <c r="AQ751"/>
      <c r="AR751"/>
      <c r="AS751"/>
      <c r="AT751"/>
      <c r="AU751"/>
      <c r="AV751"/>
      <c r="AW751"/>
      <c r="AX751"/>
      <c r="AY751"/>
      <c r="AZ751"/>
      <c r="BA751"/>
      <c r="BB751"/>
    </row>
    <row r="752" spans="1:54" s="8" customFormat="1">
      <c r="A752"/>
      <c r="B752"/>
      <c r="C752"/>
      <c r="D752"/>
      <c r="E752"/>
      <c r="F752"/>
      <c r="G752"/>
      <c r="H752"/>
      <c r="I752"/>
      <c r="J752"/>
      <c r="K752"/>
      <c r="L752"/>
      <c r="M752"/>
      <c r="N752"/>
      <c r="Q752"/>
      <c r="R752"/>
      <c r="S752"/>
      <c r="T752" s="47"/>
      <c r="U752"/>
      <c r="V752"/>
      <c r="W752"/>
      <c r="X752"/>
      <c r="Y752"/>
      <c r="Z752" s="12"/>
      <c r="AA752" s="12"/>
      <c r="AB752" s="12"/>
      <c r="AC752" s="12"/>
      <c r="AD752"/>
      <c r="AE752"/>
      <c r="AF752"/>
      <c r="AG752"/>
      <c r="AH752"/>
      <c r="AI752"/>
      <c r="AJ752"/>
      <c r="AK752"/>
      <c r="AL752"/>
      <c r="AM752"/>
      <c r="AN752"/>
      <c r="AO752"/>
      <c r="AP752"/>
      <c r="AQ752"/>
      <c r="AR752"/>
      <c r="AS752"/>
      <c r="AT752"/>
      <c r="AU752"/>
      <c r="AV752"/>
      <c r="AW752"/>
      <c r="AX752"/>
      <c r="AY752"/>
      <c r="AZ752"/>
      <c r="BA752"/>
      <c r="BB752"/>
    </row>
    <row r="753" spans="1:54" s="8" customFormat="1">
      <c r="A753"/>
      <c r="B753"/>
      <c r="C753"/>
      <c r="D753"/>
      <c r="E753"/>
      <c r="F753"/>
      <c r="G753"/>
      <c r="H753"/>
      <c r="I753"/>
      <c r="J753"/>
      <c r="K753"/>
      <c r="L753"/>
      <c r="M753"/>
      <c r="N753"/>
      <c r="Q753"/>
      <c r="R753"/>
      <c r="S753"/>
      <c r="T753" s="47"/>
      <c r="U753"/>
      <c r="V753"/>
      <c r="W753"/>
      <c r="X753"/>
      <c r="Y753"/>
      <c r="Z753" s="12"/>
      <c r="AA753" s="12"/>
      <c r="AB753" s="12"/>
      <c r="AC753" s="12"/>
      <c r="AD753"/>
      <c r="AE753"/>
      <c r="AF753"/>
      <c r="AG753"/>
      <c r="AH753"/>
      <c r="AI753"/>
      <c r="AJ753"/>
      <c r="AK753"/>
      <c r="AL753"/>
      <c r="AM753"/>
      <c r="AN753"/>
      <c r="AO753"/>
      <c r="AP753"/>
      <c r="AQ753"/>
      <c r="AR753"/>
      <c r="AS753"/>
      <c r="AT753"/>
      <c r="AU753"/>
      <c r="AV753"/>
      <c r="AW753"/>
      <c r="AX753"/>
      <c r="AY753"/>
      <c r="AZ753"/>
      <c r="BA753"/>
      <c r="BB753"/>
    </row>
    <row r="754" spans="1:54" s="8" customFormat="1">
      <c r="A754"/>
      <c r="B754"/>
      <c r="C754"/>
      <c r="D754"/>
      <c r="E754"/>
      <c r="F754"/>
      <c r="G754"/>
      <c r="H754"/>
      <c r="I754"/>
      <c r="J754"/>
      <c r="K754"/>
      <c r="L754"/>
      <c r="M754"/>
      <c r="N754"/>
      <c r="Q754"/>
      <c r="R754"/>
      <c r="S754"/>
      <c r="T754" s="47"/>
      <c r="U754"/>
      <c r="V754"/>
      <c r="W754"/>
      <c r="X754"/>
      <c r="Y754"/>
      <c r="Z754" s="12"/>
      <c r="AA754" s="12"/>
      <c r="AB754" s="12"/>
      <c r="AC754" s="12"/>
      <c r="AD754"/>
      <c r="AE754"/>
      <c r="AF754"/>
      <c r="AG754"/>
      <c r="AH754"/>
      <c r="AI754"/>
      <c r="AJ754"/>
      <c r="AK754"/>
      <c r="AL754"/>
      <c r="AM754"/>
      <c r="AN754"/>
      <c r="AO754"/>
      <c r="AP754"/>
      <c r="AQ754"/>
      <c r="AR754"/>
      <c r="AS754"/>
      <c r="AT754"/>
      <c r="AU754"/>
      <c r="AV754"/>
      <c r="AW754"/>
      <c r="AX754"/>
      <c r="AY754"/>
      <c r="AZ754"/>
      <c r="BA754"/>
      <c r="BB754"/>
    </row>
    <row r="755" spans="1:54" s="8" customFormat="1">
      <c r="A755"/>
      <c r="B755"/>
      <c r="C755"/>
      <c r="D755"/>
      <c r="E755"/>
      <c r="F755"/>
      <c r="G755"/>
      <c r="H755"/>
      <c r="I755"/>
      <c r="J755"/>
      <c r="K755"/>
      <c r="L755"/>
      <c r="M755"/>
      <c r="N755"/>
      <c r="Q755"/>
      <c r="R755"/>
      <c r="S755"/>
      <c r="T755" s="47"/>
      <c r="U755"/>
      <c r="V755"/>
      <c r="W755"/>
      <c r="X755"/>
      <c r="Y755"/>
      <c r="Z755" s="12"/>
      <c r="AA755" s="12"/>
      <c r="AB755" s="12"/>
      <c r="AC755" s="12"/>
      <c r="AD755"/>
      <c r="AE755"/>
      <c r="AF755"/>
      <c r="AG755"/>
      <c r="AH755"/>
      <c r="AI755"/>
      <c r="AJ755"/>
      <c r="AK755"/>
      <c r="AL755"/>
      <c r="AM755"/>
      <c r="AN755"/>
      <c r="AO755"/>
      <c r="AP755"/>
      <c r="AQ755"/>
      <c r="AR755"/>
      <c r="AS755"/>
      <c r="AT755"/>
      <c r="AU755"/>
      <c r="AV755"/>
      <c r="AW755"/>
      <c r="AX755"/>
      <c r="AY755"/>
      <c r="AZ755"/>
      <c r="BA755"/>
      <c r="BB755"/>
    </row>
    <row r="756" spans="1:54" s="8" customFormat="1">
      <c r="A756"/>
      <c r="B756"/>
      <c r="C756"/>
      <c r="D756"/>
      <c r="E756"/>
      <c r="F756"/>
      <c r="G756"/>
      <c r="H756"/>
      <c r="I756"/>
      <c r="J756"/>
      <c r="K756"/>
      <c r="L756"/>
      <c r="M756"/>
      <c r="N756"/>
      <c r="Q756"/>
      <c r="R756"/>
      <c r="S756"/>
      <c r="T756" s="47"/>
      <c r="U756"/>
      <c r="V756"/>
      <c r="W756"/>
      <c r="X756"/>
      <c r="Y756"/>
      <c r="Z756" s="12"/>
      <c r="AA756" s="12"/>
      <c r="AB756" s="12"/>
      <c r="AC756" s="12"/>
      <c r="AD756"/>
      <c r="AE756"/>
      <c r="AF756"/>
      <c r="AG756"/>
      <c r="AH756"/>
      <c r="AI756"/>
      <c r="AJ756"/>
      <c r="AK756"/>
      <c r="AL756"/>
      <c r="AM756"/>
      <c r="AN756"/>
      <c r="AO756"/>
      <c r="AP756"/>
      <c r="AQ756"/>
      <c r="AR756"/>
      <c r="AS756"/>
      <c r="AT756"/>
      <c r="AU756"/>
      <c r="AV756"/>
      <c r="AW756"/>
      <c r="AX756"/>
      <c r="AY756"/>
      <c r="AZ756"/>
      <c r="BA756"/>
      <c r="BB756"/>
    </row>
    <row r="757" spans="1:54" s="8" customFormat="1">
      <c r="A757"/>
      <c r="B757"/>
      <c r="C757"/>
      <c r="D757"/>
      <c r="E757"/>
      <c r="F757"/>
      <c r="G757"/>
      <c r="H757"/>
      <c r="I757"/>
      <c r="J757"/>
      <c r="K757"/>
      <c r="L757"/>
      <c r="M757"/>
      <c r="N757"/>
      <c r="Q757"/>
      <c r="R757"/>
      <c r="S757"/>
      <c r="T757" s="47"/>
      <c r="U757"/>
      <c r="V757"/>
      <c r="W757"/>
      <c r="X757"/>
      <c r="Y757"/>
      <c r="Z757" s="12"/>
      <c r="AA757" s="12"/>
      <c r="AB757" s="12"/>
      <c r="AC757" s="12"/>
      <c r="AD757"/>
      <c r="AE757"/>
      <c r="AF757"/>
      <c r="AG757"/>
      <c r="AH757"/>
      <c r="AI757"/>
      <c r="AJ757"/>
      <c r="AK757"/>
      <c r="AL757"/>
      <c r="AM757"/>
      <c r="AN757"/>
      <c r="AO757"/>
      <c r="AP757"/>
      <c r="AQ757"/>
      <c r="AR757"/>
      <c r="AS757"/>
      <c r="AT757"/>
      <c r="AU757"/>
      <c r="AV757"/>
      <c r="AW757"/>
      <c r="AX757"/>
      <c r="AY757"/>
      <c r="AZ757"/>
      <c r="BA757"/>
      <c r="BB757"/>
    </row>
    <row r="758" spans="1:54" s="8" customFormat="1">
      <c r="A758"/>
      <c r="B758"/>
      <c r="C758"/>
      <c r="D758"/>
      <c r="E758"/>
      <c r="F758"/>
      <c r="G758"/>
      <c r="H758"/>
      <c r="I758"/>
      <c r="J758"/>
      <c r="K758"/>
      <c r="L758"/>
      <c r="M758"/>
      <c r="N758"/>
      <c r="Q758"/>
      <c r="R758"/>
      <c r="S758"/>
      <c r="T758" s="47"/>
      <c r="U758"/>
      <c r="V758"/>
      <c r="W758"/>
      <c r="X758"/>
      <c r="Y758"/>
      <c r="Z758" s="12"/>
      <c r="AA758" s="12"/>
      <c r="AB758" s="12"/>
      <c r="AC758" s="12"/>
      <c r="AD758"/>
      <c r="AE758"/>
      <c r="AF758"/>
      <c r="AG758"/>
      <c r="AH758"/>
      <c r="AI758"/>
      <c r="AJ758"/>
      <c r="AK758"/>
      <c r="AL758"/>
      <c r="AM758"/>
      <c r="AN758"/>
      <c r="AO758"/>
      <c r="AP758"/>
      <c r="AQ758"/>
      <c r="AR758"/>
      <c r="AS758"/>
      <c r="AT758"/>
      <c r="AU758"/>
      <c r="AV758"/>
      <c r="AW758"/>
      <c r="AX758"/>
      <c r="AY758"/>
      <c r="AZ758"/>
      <c r="BA758"/>
      <c r="BB758"/>
    </row>
    <row r="759" spans="1:54" s="8" customFormat="1">
      <c r="A759"/>
      <c r="B759"/>
      <c r="C759"/>
      <c r="D759"/>
      <c r="E759"/>
      <c r="F759"/>
      <c r="G759"/>
      <c r="H759"/>
      <c r="I759"/>
      <c r="J759"/>
      <c r="K759"/>
      <c r="L759"/>
      <c r="M759"/>
      <c r="N759"/>
      <c r="Q759"/>
      <c r="R759"/>
      <c r="S759"/>
      <c r="T759" s="47"/>
      <c r="U759"/>
      <c r="V759"/>
      <c r="W759"/>
      <c r="X759"/>
      <c r="Y759"/>
      <c r="Z759" s="12"/>
      <c r="AA759" s="12"/>
      <c r="AB759" s="12"/>
      <c r="AC759" s="12"/>
      <c r="AD759"/>
      <c r="AE759"/>
      <c r="AF759"/>
      <c r="AG759"/>
      <c r="AH759"/>
      <c r="AI759"/>
      <c r="AJ759"/>
      <c r="AK759"/>
      <c r="AL759"/>
      <c r="AM759"/>
      <c r="AN759"/>
      <c r="AO759"/>
      <c r="AP759"/>
      <c r="AQ759"/>
      <c r="AR759"/>
      <c r="AS759"/>
      <c r="AT759"/>
      <c r="AU759"/>
      <c r="AV759"/>
      <c r="AW759"/>
      <c r="AX759"/>
      <c r="AY759"/>
      <c r="AZ759"/>
      <c r="BA759"/>
      <c r="BB759"/>
    </row>
    <row r="760" spans="1:54" s="8" customFormat="1">
      <c r="A760"/>
      <c r="B760"/>
      <c r="C760"/>
      <c r="D760"/>
      <c r="E760"/>
      <c r="F760"/>
      <c r="G760"/>
      <c r="H760"/>
      <c r="I760"/>
      <c r="J760"/>
      <c r="K760"/>
      <c r="L760"/>
      <c r="M760"/>
      <c r="N760"/>
      <c r="Q760"/>
      <c r="R760"/>
      <c r="S760"/>
      <c r="T760" s="47"/>
      <c r="U760"/>
      <c r="V760"/>
      <c r="W760"/>
      <c r="X760"/>
      <c r="Y760"/>
      <c r="Z760" s="12"/>
      <c r="AA760" s="12"/>
      <c r="AB760" s="12"/>
      <c r="AC760" s="12"/>
      <c r="AD760"/>
      <c r="AE760"/>
      <c r="AF760"/>
      <c r="AG760"/>
      <c r="AH760"/>
      <c r="AI760"/>
      <c r="AJ760"/>
      <c r="AK760"/>
      <c r="AL760"/>
      <c r="AM760"/>
      <c r="AN760"/>
      <c r="AO760"/>
      <c r="AP760"/>
      <c r="AQ760"/>
      <c r="AR760"/>
      <c r="AS760"/>
      <c r="AT760"/>
      <c r="AU760"/>
      <c r="AV760"/>
      <c r="AW760"/>
      <c r="AX760"/>
      <c r="AY760"/>
      <c r="AZ760"/>
      <c r="BA760"/>
      <c r="BB760"/>
    </row>
    <row r="761" spans="1:54" s="8" customFormat="1">
      <c r="A761"/>
      <c r="B761"/>
      <c r="C761"/>
      <c r="D761"/>
      <c r="E761"/>
      <c r="F761"/>
      <c r="G761"/>
      <c r="H761"/>
      <c r="I761"/>
      <c r="J761"/>
      <c r="K761"/>
      <c r="L761"/>
      <c r="M761"/>
      <c r="N761"/>
      <c r="Q761"/>
      <c r="R761"/>
      <c r="S761"/>
      <c r="T761" s="47"/>
      <c r="U761"/>
      <c r="V761"/>
      <c r="W761"/>
      <c r="X761"/>
      <c r="Y761"/>
      <c r="Z761" s="12"/>
      <c r="AA761" s="12"/>
      <c r="AB761" s="12"/>
      <c r="AC761" s="12"/>
      <c r="AD761"/>
      <c r="AE761"/>
      <c r="AF761"/>
      <c r="AG761"/>
      <c r="AH761"/>
      <c r="AI761"/>
      <c r="AJ761"/>
      <c r="AK761"/>
      <c r="AL761"/>
      <c r="AM761"/>
      <c r="AN761"/>
      <c r="AO761"/>
      <c r="AP761"/>
      <c r="AQ761"/>
      <c r="AR761"/>
      <c r="AS761"/>
      <c r="AT761"/>
      <c r="AU761"/>
      <c r="AV761"/>
      <c r="AW761"/>
      <c r="AX761"/>
      <c r="AY761"/>
      <c r="AZ761"/>
      <c r="BA761"/>
      <c r="BB761"/>
    </row>
    <row r="762" spans="1:54" s="8" customFormat="1">
      <c r="A762"/>
      <c r="B762"/>
      <c r="C762"/>
      <c r="D762"/>
      <c r="E762"/>
      <c r="F762"/>
      <c r="G762"/>
      <c r="H762"/>
      <c r="I762"/>
      <c r="J762"/>
      <c r="K762"/>
      <c r="L762"/>
      <c r="M762"/>
      <c r="N762"/>
      <c r="Q762"/>
      <c r="R762"/>
      <c r="S762"/>
      <c r="T762" s="47"/>
      <c r="U762"/>
      <c r="V762"/>
      <c r="W762"/>
      <c r="X762"/>
      <c r="Y762"/>
      <c r="Z762" s="12"/>
      <c r="AA762" s="12"/>
      <c r="AB762" s="12"/>
      <c r="AC762" s="12"/>
      <c r="AD762"/>
      <c r="AE762"/>
      <c r="AF762"/>
      <c r="AG762"/>
      <c r="AH762"/>
      <c r="AI762"/>
      <c r="AJ762"/>
      <c r="AK762"/>
      <c r="AL762"/>
      <c r="AM762"/>
      <c r="AN762"/>
      <c r="AO762"/>
      <c r="AP762"/>
      <c r="AQ762"/>
      <c r="AR762"/>
      <c r="AS762"/>
      <c r="AT762"/>
      <c r="AU762"/>
      <c r="AV762"/>
      <c r="AW762"/>
      <c r="AX762"/>
      <c r="AY762"/>
      <c r="AZ762"/>
      <c r="BA762"/>
      <c r="BB762"/>
    </row>
    <row r="763" spans="1:54" s="8" customFormat="1">
      <c r="A763"/>
      <c r="B763"/>
      <c r="C763"/>
      <c r="D763"/>
      <c r="E763"/>
      <c r="F763"/>
      <c r="G763"/>
      <c r="H763"/>
      <c r="I763"/>
      <c r="J763"/>
      <c r="K763"/>
      <c r="L763"/>
      <c r="M763"/>
      <c r="N763"/>
      <c r="Q763"/>
      <c r="R763"/>
      <c r="S763"/>
      <c r="T763" s="47"/>
      <c r="U763"/>
      <c r="V763"/>
      <c r="W763"/>
      <c r="X763"/>
      <c r="Y763"/>
      <c r="Z763" s="12"/>
      <c r="AA763" s="12"/>
      <c r="AB763" s="12"/>
      <c r="AC763" s="12"/>
      <c r="AD763"/>
      <c r="AE763"/>
      <c r="AF763"/>
      <c r="AG763"/>
      <c r="AH763"/>
      <c r="AI763"/>
      <c r="AJ763"/>
      <c r="AK763"/>
      <c r="AL763"/>
      <c r="AM763"/>
      <c r="AN763"/>
      <c r="AO763"/>
      <c r="AP763"/>
      <c r="AQ763"/>
      <c r="AR763"/>
      <c r="AS763"/>
      <c r="AT763"/>
      <c r="AU763"/>
      <c r="AV763"/>
      <c r="AW763"/>
      <c r="AX763"/>
      <c r="AY763"/>
      <c r="AZ763"/>
      <c r="BA763"/>
      <c r="BB763"/>
    </row>
    <row r="764" spans="1:54" s="8" customFormat="1">
      <c r="A764"/>
      <c r="B764"/>
      <c r="C764"/>
      <c r="D764"/>
      <c r="E764"/>
      <c r="F764"/>
      <c r="G764"/>
      <c r="H764"/>
      <c r="I764"/>
      <c r="J764"/>
      <c r="K764"/>
      <c r="L764"/>
      <c r="M764"/>
      <c r="N764"/>
      <c r="Q764"/>
      <c r="R764"/>
      <c r="S764"/>
      <c r="T764" s="47"/>
      <c r="U764"/>
      <c r="V764"/>
      <c r="W764"/>
      <c r="X764"/>
      <c r="Y764"/>
      <c r="Z764" s="12"/>
      <c r="AA764" s="12"/>
      <c r="AB764" s="12"/>
      <c r="AC764" s="12"/>
      <c r="AD764"/>
      <c r="AE764"/>
      <c r="AF764"/>
      <c r="AG764"/>
      <c r="AH764"/>
      <c r="AI764"/>
      <c r="AJ764"/>
      <c r="AK764"/>
      <c r="AL764"/>
      <c r="AM764"/>
      <c r="AN764"/>
      <c r="AO764"/>
      <c r="AP764"/>
      <c r="AQ764"/>
      <c r="AR764"/>
      <c r="AS764"/>
      <c r="AT764"/>
      <c r="AU764"/>
      <c r="AV764"/>
      <c r="AW764"/>
      <c r="AX764"/>
      <c r="AY764"/>
      <c r="AZ764"/>
      <c r="BA764"/>
      <c r="BB764"/>
    </row>
    <row r="765" spans="1:54" s="8" customFormat="1">
      <c r="A765"/>
      <c r="B765"/>
      <c r="C765"/>
      <c r="D765"/>
      <c r="E765"/>
      <c r="F765"/>
      <c r="G765"/>
      <c r="H765"/>
      <c r="I765"/>
      <c r="J765"/>
      <c r="K765"/>
      <c r="L765"/>
      <c r="M765"/>
      <c r="N765"/>
      <c r="Q765"/>
      <c r="R765"/>
      <c r="S765"/>
      <c r="T765" s="47"/>
      <c r="U765"/>
      <c r="V765"/>
      <c r="W765"/>
      <c r="X765"/>
      <c r="Y765"/>
      <c r="Z765" s="12"/>
      <c r="AA765" s="12"/>
      <c r="AB765" s="12"/>
      <c r="AC765" s="12"/>
      <c r="AD765"/>
      <c r="AE765"/>
      <c r="AF765"/>
      <c r="AG765"/>
      <c r="AH765"/>
      <c r="AI765"/>
      <c r="AJ765"/>
      <c r="AK765"/>
      <c r="AL765"/>
      <c r="AM765"/>
      <c r="AN765"/>
      <c r="AO765"/>
      <c r="AP765"/>
      <c r="AQ765"/>
      <c r="AR765"/>
      <c r="AS765"/>
      <c r="AT765"/>
      <c r="AU765"/>
      <c r="AV765"/>
      <c r="AW765"/>
      <c r="AX765"/>
      <c r="AY765"/>
      <c r="AZ765"/>
      <c r="BA765"/>
      <c r="BB765"/>
    </row>
    <row r="766" spans="1:54" s="8" customFormat="1">
      <c r="A766"/>
      <c r="B766"/>
      <c r="C766"/>
      <c r="D766"/>
      <c r="E766"/>
      <c r="F766"/>
      <c r="G766"/>
      <c r="H766"/>
      <c r="I766"/>
      <c r="J766"/>
      <c r="K766"/>
      <c r="L766"/>
      <c r="M766"/>
      <c r="N766"/>
      <c r="Q766"/>
      <c r="R766"/>
      <c r="S766"/>
      <c r="T766" s="47"/>
      <c r="U766"/>
      <c r="V766"/>
      <c r="W766"/>
      <c r="X766"/>
      <c r="Y766"/>
      <c r="Z766" s="12"/>
      <c r="AA766" s="12"/>
      <c r="AB766" s="12"/>
      <c r="AC766" s="12"/>
      <c r="AD766"/>
      <c r="AE766"/>
      <c r="AF766"/>
      <c r="AG766"/>
      <c r="AH766"/>
      <c r="AI766"/>
      <c r="AJ766"/>
      <c r="AK766"/>
      <c r="AL766"/>
      <c r="AM766"/>
      <c r="AN766"/>
      <c r="AO766"/>
      <c r="AP766"/>
      <c r="AQ766"/>
      <c r="AR766"/>
      <c r="AS766"/>
      <c r="AT766"/>
      <c r="AU766"/>
      <c r="AV766"/>
      <c r="AW766"/>
      <c r="AX766"/>
      <c r="AY766"/>
      <c r="AZ766"/>
      <c r="BA766"/>
      <c r="BB766"/>
    </row>
    <row r="767" spans="1:54" s="8" customFormat="1">
      <c r="A767"/>
      <c r="B767"/>
      <c r="C767"/>
      <c r="D767"/>
      <c r="E767"/>
      <c r="F767"/>
      <c r="G767"/>
      <c r="H767"/>
      <c r="I767"/>
      <c r="J767"/>
      <c r="K767"/>
      <c r="L767"/>
      <c r="M767"/>
      <c r="N767"/>
      <c r="Q767"/>
      <c r="R767"/>
      <c r="S767"/>
      <c r="T767" s="47"/>
      <c r="U767"/>
      <c r="V767"/>
      <c r="W767"/>
      <c r="X767"/>
      <c r="Y767"/>
      <c r="Z767" s="12"/>
      <c r="AA767" s="12"/>
      <c r="AB767" s="12"/>
      <c r="AC767" s="12"/>
      <c r="AD767"/>
      <c r="AE767"/>
      <c r="AF767"/>
      <c r="AG767"/>
      <c r="AH767"/>
      <c r="AI767"/>
      <c r="AJ767"/>
      <c r="AK767"/>
      <c r="AL767"/>
      <c r="AM767"/>
      <c r="AN767"/>
      <c r="AO767"/>
      <c r="AP767"/>
      <c r="AQ767"/>
      <c r="AR767"/>
      <c r="AS767"/>
      <c r="AT767"/>
      <c r="AU767"/>
      <c r="AV767"/>
      <c r="AW767"/>
      <c r="AX767"/>
      <c r="AY767"/>
      <c r="AZ767"/>
      <c r="BA767"/>
      <c r="BB767"/>
    </row>
    <row r="768" spans="1:54" s="8" customFormat="1">
      <c r="A768"/>
      <c r="B768"/>
      <c r="C768"/>
      <c r="D768"/>
      <c r="E768"/>
      <c r="F768"/>
      <c r="G768"/>
      <c r="H768"/>
      <c r="I768"/>
      <c r="J768"/>
      <c r="K768"/>
      <c r="L768"/>
      <c r="M768"/>
      <c r="N768"/>
      <c r="Q768"/>
      <c r="R768"/>
      <c r="S768"/>
      <c r="T768" s="47"/>
      <c r="U768"/>
      <c r="V768"/>
      <c r="W768"/>
      <c r="X768"/>
      <c r="Y768"/>
      <c r="Z768" s="12"/>
      <c r="AA768" s="12"/>
      <c r="AB768" s="12"/>
      <c r="AC768" s="12"/>
      <c r="AD768"/>
      <c r="AE768"/>
      <c r="AF768"/>
      <c r="AG768"/>
      <c r="AH768"/>
      <c r="AI768"/>
      <c r="AJ768"/>
      <c r="AK768"/>
      <c r="AL768"/>
      <c r="AM768"/>
      <c r="AN768"/>
      <c r="AO768"/>
      <c r="AP768"/>
      <c r="AQ768"/>
      <c r="AR768"/>
      <c r="AS768"/>
      <c r="AT768"/>
      <c r="AU768"/>
      <c r="AV768"/>
      <c r="AW768"/>
      <c r="AX768"/>
      <c r="AY768"/>
      <c r="AZ768"/>
      <c r="BA768"/>
      <c r="BB768"/>
    </row>
    <row r="769" spans="1:54" s="8" customFormat="1">
      <c r="A769"/>
      <c r="B769"/>
      <c r="C769"/>
      <c r="D769"/>
      <c r="E769"/>
      <c r="F769"/>
      <c r="G769"/>
      <c r="H769"/>
      <c r="I769"/>
      <c r="J769"/>
      <c r="K769"/>
      <c r="L769"/>
      <c r="M769"/>
      <c r="N769"/>
      <c r="Q769"/>
      <c r="R769"/>
      <c r="S769"/>
      <c r="T769" s="47"/>
      <c r="U769"/>
      <c r="V769"/>
      <c r="W769"/>
      <c r="X769"/>
      <c r="Y769"/>
      <c r="Z769" s="12"/>
      <c r="AA769" s="12"/>
      <c r="AB769" s="12"/>
      <c r="AC769" s="12"/>
      <c r="AD769"/>
      <c r="AE769"/>
      <c r="AF769"/>
      <c r="AG769"/>
      <c r="AH769"/>
      <c r="AI769"/>
      <c r="AJ769"/>
      <c r="AK769"/>
      <c r="AL769"/>
      <c r="AM769"/>
      <c r="AN769"/>
      <c r="AO769"/>
      <c r="AP769"/>
      <c r="AQ769"/>
      <c r="AR769"/>
      <c r="AS769"/>
      <c r="AT769"/>
      <c r="AU769"/>
      <c r="AV769"/>
      <c r="AW769"/>
      <c r="AX769"/>
      <c r="AY769"/>
      <c r="AZ769"/>
      <c r="BA769"/>
      <c r="BB769"/>
    </row>
    <row r="770" spans="1:54" s="8" customFormat="1">
      <c r="A770"/>
      <c r="B770"/>
      <c r="C770"/>
      <c r="D770"/>
      <c r="E770"/>
      <c r="F770"/>
      <c r="G770"/>
      <c r="H770"/>
      <c r="I770"/>
      <c r="J770"/>
      <c r="K770"/>
      <c r="L770"/>
      <c r="M770"/>
      <c r="N770"/>
      <c r="Q770"/>
      <c r="R770"/>
      <c r="S770"/>
      <c r="T770" s="47"/>
      <c r="U770"/>
      <c r="V770"/>
      <c r="W770"/>
      <c r="X770"/>
      <c r="Y770"/>
      <c r="Z770" s="12"/>
      <c r="AA770" s="12"/>
      <c r="AB770" s="12"/>
      <c r="AC770" s="12"/>
      <c r="AD770"/>
      <c r="AE770"/>
      <c r="AF770"/>
      <c r="AG770"/>
      <c r="AH770"/>
      <c r="AI770"/>
      <c r="AJ770"/>
      <c r="AK770"/>
      <c r="AL770"/>
      <c r="AM770"/>
      <c r="AN770"/>
      <c r="AO770"/>
      <c r="AP770"/>
      <c r="AQ770"/>
      <c r="AR770"/>
      <c r="AS770"/>
      <c r="AT770"/>
      <c r="AU770"/>
      <c r="AV770"/>
      <c r="AW770"/>
      <c r="AX770"/>
      <c r="AY770"/>
      <c r="AZ770"/>
      <c r="BA770"/>
      <c r="BB770"/>
    </row>
    <row r="771" spans="1:54" s="8" customFormat="1">
      <c r="A771"/>
      <c r="B771"/>
      <c r="C771"/>
      <c r="D771"/>
      <c r="E771"/>
      <c r="F771"/>
      <c r="G771"/>
      <c r="H771"/>
      <c r="I771"/>
      <c r="J771"/>
      <c r="K771"/>
      <c r="L771"/>
      <c r="M771"/>
      <c r="N771"/>
      <c r="Q771"/>
      <c r="R771"/>
      <c r="S771"/>
      <c r="T771" s="47"/>
      <c r="U771"/>
      <c r="V771"/>
      <c r="W771"/>
      <c r="X771"/>
      <c r="Y771"/>
      <c r="Z771" s="12"/>
      <c r="AA771" s="12"/>
      <c r="AB771" s="12"/>
      <c r="AC771" s="12"/>
      <c r="AD771"/>
      <c r="AE771"/>
      <c r="AF771"/>
      <c r="AG771"/>
      <c r="AH771"/>
      <c r="AI771"/>
      <c r="AJ771"/>
      <c r="AK771"/>
      <c r="AL771"/>
      <c r="AM771"/>
      <c r="AN771"/>
      <c r="AO771"/>
      <c r="AP771"/>
      <c r="AQ771"/>
      <c r="AR771"/>
      <c r="AS771"/>
      <c r="AT771"/>
      <c r="AU771"/>
      <c r="AV771"/>
      <c r="AW771"/>
      <c r="AX771"/>
      <c r="AY771"/>
      <c r="AZ771"/>
      <c r="BA771"/>
      <c r="BB771"/>
    </row>
    <row r="772" spans="1:54" s="8" customFormat="1">
      <c r="A772"/>
      <c r="B772"/>
      <c r="C772"/>
      <c r="D772"/>
      <c r="E772"/>
      <c r="F772"/>
      <c r="G772"/>
      <c r="H772"/>
      <c r="I772"/>
      <c r="J772"/>
      <c r="K772"/>
      <c r="L772"/>
      <c r="M772"/>
      <c r="N772"/>
      <c r="Q772"/>
      <c r="R772"/>
      <c r="S772"/>
      <c r="T772" s="47"/>
      <c r="U772"/>
      <c r="V772"/>
      <c r="W772"/>
      <c r="X772"/>
      <c r="Y772"/>
      <c r="Z772" s="12"/>
      <c r="AA772" s="12"/>
      <c r="AB772" s="12"/>
      <c r="AC772" s="12"/>
      <c r="AD772"/>
      <c r="AE772"/>
      <c r="AF772"/>
      <c r="AG772"/>
      <c r="AH772"/>
      <c r="AI772"/>
      <c r="AJ772"/>
      <c r="AK772"/>
      <c r="AL772"/>
      <c r="AM772"/>
      <c r="AN772"/>
      <c r="AO772"/>
      <c r="AP772"/>
      <c r="AQ772"/>
      <c r="AR772"/>
      <c r="AS772"/>
      <c r="AT772"/>
      <c r="AU772"/>
      <c r="AV772"/>
      <c r="AW772"/>
      <c r="AX772"/>
      <c r="AY772"/>
      <c r="AZ772"/>
      <c r="BA772"/>
      <c r="BB772"/>
    </row>
    <row r="773" spans="1:54" s="8" customFormat="1">
      <c r="A773"/>
      <c r="B773"/>
      <c r="C773"/>
      <c r="D773"/>
      <c r="E773"/>
      <c r="F773"/>
      <c r="G773"/>
      <c r="H773"/>
      <c r="I773"/>
      <c r="J773"/>
      <c r="K773"/>
      <c r="L773"/>
      <c r="M773"/>
      <c r="N773"/>
      <c r="Q773"/>
      <c r="R773"/>
      <c r="S773"/>
      <c r="T773" s="47"/>
      <c r="U773"/>
      <c r="V773"/>
      <c r="W773"/>
      <c r="X773"/>
      <c r="Y773"/>
      <c r="Z773" s="12"/>
      <c r="AA773" s="12"/>
      <c r="AB773" s="12"/>
      <c r="AC773" s="12"/>
      <c r="AD773"/>
      <c r="AE773"/>
      <c r="AF773"/>
      <c r="AG773"/>
      <c r="AH773"/>
      <c r="AI773"/>
      <c r="AJ773"/>
      <c r="AK773"/>
      <c r="AL773"/>
      <c r="AM773"/>
      <c r="AN773"/>
      <c r="AO773"/>
      <c r="AP773"/>
      <c r="AQ773"/>
      <c r="AR773"/>
      <c r="AS773"/>
      <c r="AT773"/>
      <c r="AU773"/>
      <c r="AV773"/>
      <c r="AW773"/>
      <c r="AX773"/>
      <c r="AY773"/>
      <c r="AZ773"/>
      <c r="BA773"/>
      <c r="BB773"/>
    </row>
    <row r="774" spans="1:54" s="8" customFormat="1">
      <c r="A774"/>
      <c r="B774"/>
      <c r="C774"/>
      <c r="D774"/>
      <c r="E774"/>
      <c r="F774"/>
      <c r="G774"/>
      <c r="H774"/>
      <c r="I774"/>
      <c r="J774"/>
      <c r="K774"/>
      <c r="L774"/>
      <c r="M774"/>
      <c r="N774"/>
      <c r="Q774"/>
      <c r="R774"/>
      <c r="S774"/>
      <c r="T774" s="47"/>
      <c r="U774"/>
      <c r="V774"/>
      <c r="W774"/>
      <c r="X774"/>
      <c r="Y774"/>
      <c r="Z774" s="12"/>
      <c r="AA774" s="12"/>
      <c r="AB774" s="12"/>
      <c r="AC774" s="12"/>
      <c r="AD774"/>
      <c r="AE774"/>
      <c r="AF774"/>
      <c r="AG774"/>
      <c r="AH774"/>
      <c r="AI774"/>
      <c r="AJ774"/>
      <c r="AK774"/>
      <c r="AL774"/>
      <c r="AM774"/>
      <c r="AN774"/>
      <c r="AO774"/>
      <c r="AP774"/>
      <c r="AQ774"/>
      <c r="AR774"/>
      <c r="AS774"/>
      <c r="AT774"/>
      <c r="AU774"/>
      <c r="AV774"/>
      <c r="AW774"/>
      <c r="AX774"/>
      <c r="AY774"/>
      <c r="AZ774"/>
      <c r="BA774"/>
      <c r="BB774"/>
    </row>
    <row r="775" spans="1:54" s="8" customFormat="1">
      <c r="A775"/>
      <c r="B775"/>
      <c r="C775"/>
      <c r="D775"/>
      <c r="E775"/>
      <c r="F775"/>
      <c r="G775"/>
      <c r="H775"/>
      <c r="I775"/>
      <c r="J775"/>
      <c r="K775"/>
      <c r="L775"/>
      <c r="M775"/>
      <c r="N775"/>
      <c r="Q775"/>
      <c r="R775"/>
      <c r="S775"/>
      <c r="T775" s="47"/>
      <c r="U775"/>
      <c r="V775"/>
      <c r="W775"/>
      <c r="X775"/>
      <c r="Y775"/>
      <c r="Z775" s="12"/>
      <c r="AA775" s="12"/>
      <c r="AB775" s="12"/>
      <c r="AC775" s="12"/>
      <c r="AD775"/>
      <c r="AE775"/>
      <c r="AF775"/>
      <c r="AG775"/>
      <c r="AH775"/>
      <c r="AI775"/>
      <c r="AJ775"/>
      <c r="AK775"/>
      <c r="AL775"/>
      <c r="AM775"/>
      <c r="AN775"/>
      <c r="AO775"/>
      <c r="AP775"/>
      <c r="AQ775"/>
      <c r="AR775"/>
      <c r="AS775"/>
      <c r="AT775"/>
      <c r="AU775"/>
      <c r="AV775"/>
      <c r="AW775"/>
      <c r="AX775"/>
      <c r="AY775"/>
      <c r="AZ775"/>
      <c r="BA775"/>
      <c r="BB775"/>
    </row>
    <row r="776" spans="1:54" s="8" customFormat="1">
      <c r="A776"/>
      <c r="B776"/>
      <c r="C776"/>
      <c r="D776"/>
      <c r="E776"/>
      <c r="F776"/>
      <c r="G776"/>
      <c r="H776"/>
      <c r="I776"/>
      <c r="J776"/>
      <c r="K776"/>
      <c r="L776"/>
      <c r="M776"/>
      <c r="N776"/>
      <c r="Q776"/>
      <c r="R776"/>
      <c r="S776"/>
      <c r="T776" s="47"/>
      <c r="U776"/>
      <c r="V776"/>
      <c r="W776"/>
      <c r="X776"/>
      <c r="Y776"/>
      <c r="Z776" s="12"/>
      <c r="AA776" s="12"/>
      <c r="AB776" s="12"/>
      <c r="AC776" s="12"/>
      <c r="AD776"/>
      <c r="AE776"/>
      <c r="AF776"/>
      <c r="AG776"/>
      <c r="AH776"/>
      <c r="AI776"/>
      <c r="AJ776"/>
      <c r="AK776"/>
      <c r="AL776"/>
      <c r="AM776"/>
      <c r="AN776"/>
      <c r="AO776"/>
      <c r="AP776"/>
      <c r="AQ776"/>
      <c r="AR776"/>
      <c r="AS776"/>
      <c r="AT776"/>
      <c r="AU776"/>
      <c r="AV776"/>
      <c r="AW776"/>
      <c r="AX776"/>
      <c r="AY776"/>
      <c r="AZ776"/>
      <c r="BA776"/>
      <c r="BB776"/>
    </row>
    <row r="777" spans="1:54" s="8" customFormat="1">
      <c r="A777"/>
      <c r="B777"/>
      <c r="C777"/>
      <c r="D777"/>
      <c r="E777"/>
      <c r="F777"/>
      <c r="G777"/>
      <c r="H777"/>
      <c r="I777"/>
      <c r="J777"/>
      <c r="K777"/>
      <c r="L777"/>
      <c r="M777"/>
      <c r="N777"/>
      <c r="Q777"/>
      <c r="R777"/>
      <c r="S777"/>
      <c r="T777" s="47"/>
      <c r="U777"/>
      <c r="V777"/>
      <c r="W777"/>
      <c r="X777"/>
      <c r="Y777"/>
      <c r="Z777" s="12"/>
      <c r="AA777" s="12"/>
      <c r="AB777" s="12"/>
      <c r="AC777" s="12"/>
      <c r="AD777"/>
      <c r="AE777"/>
      <c r="AF777"/>
      <c r="AG777"/>
      <c r="AH777"/>
      <c r="AI777"/>
      <c r="AJ777"/>
      <c r="AK777"/>
      <c r="AL777"/>
      <c r="AM777"/>
      <c r="AN777"/>
      <c r="AO777"/>
      <c r="AP777"/>
      <c r="AQ777"/>
      <c r="AR777"/>
      <c r="AS777"/>
      <c r="AT777"/>
      <c r="AU777"/>
      <c r="AV777"/>
      <c r="AW777"/>
      <c r="AX777"/>
      <c r="AY777"/>
      <c r="AZ777"/>
      <c r="BA777"/>
      <c r="BB777"/>
    </row>
    <row r="778" spans="1:54" s="8" customFormat="1">
      <c r="A778"/>
      <c r="B778"/>
      <c r="C778"/>
      <c r="D778"/>
      <c r="E778"/>
      <c r="F778"/>
      <c r="G778"/>
      <c r="H778"/>
      <c r="I778"/>
      <c r="J778"/>
      <c r="K778"/>
      <c r="L778"/>
      <c r="M778"/>
      <c r="N778"/>
      <c r="Q778"/>
      <c r="R778"/>
      <c r="S778"/>
      <c r="T778" s="47"/>
      <c r="U778"/>
      <c r="V778"/>
      <c r="W778"/>
      <c r="X778"/>
      <c r="Y778"/>
      <c r="Z778" s="12"/>
      <c r="AA778" s="12"/>
      <c r="AB778" s="12"/>
      <c r="AC778" s="12"/>
      <c r="AD778"/>
      <c r="AE778"/>
      <c r="AF778"/>
      <c r="AG778"/>
      <c r="AH778"/>
      <c r="AI778"/>
      <c r="AJ778"/>
      <c r="AK778"/>
      <c r="AL778"/>
      <c r="AM778"/>
      <c r="AN778"/>
      <c r="AO778"/>
      <c r="AP778"/>
      <c r="AQ778"/>
      <c r="AR778"/>
      <c r="AS778"/>
      <c r="AT778"/>
      <c r="AU778"/>
      <c r="AV778"/>
      <c r="AW778"/>
      <c r="AX778"/>
      <c r="AY778"/>
      <c r="AZ778"/>
      <c r="BA778"/>
      <c r="BB778"/>
    </row>
    <row r="779" spans="1:54" s="8" customFormat="1">
      <c r="A779"/>
      <c r="B779"/>
      <c r="C779"/>
      <c r="D779"/>
      <c r="E779"/>
      <c r="F779"/>
      <c r="G779"/>
      <c r="H779"/>
      <c r="I779"/>
      <c r="J779"/>
      <c r="K779"/>
      <c r="L779"/>
      <c r="M779"/>
      <c r="N779"/>
      <c r="Q779"/>
      <c r="R779"/>
      <c r="S779"/>
      <c r="T779" s="47"/>
      <c r="U779"/>
      <c r="V779"/>
      <c r="W779"/>
      <c r="X779"/>
      <c r="Y779"/>
      <c r="Z779" s="12"/>
      <c r="AA779" s="12"/>
      <c r="AB779" s="12"/>
      <c r="AC779" s="12"/>
      <c r="AD779"/>
      <c r="AE779"/>
      <c r="AF779"/>
      <c r="AG779"/>
      <c r="AH779"/>
      <c r="AI779"/>
      <c r="AJ779"/>
      <c r="AK779"/>
      <c r="AL779"/>
      <c r="AM779"/>
      <c r="AN779"/>
      <c r="AO779"/>
      <c r="AP779"/>
      <c r="AQ779"/>
      <c r="AR779"/>
      <c r="AS779"/>
      <c r="AT779"/>
      <c r="AU779"/>
      <c r="AV779"/>
      <c r="AW779"/>
      <c r="AX779"/>
      <c r="AY779"/>
      <c r="AZ779"/>
      <c r="BA779"/>
      <c r="BB779"/>
    </row>
    <row r="780" spans="1:54" s="8" customFormat="1">
      <c r="A780"/>
      <c r="B780"/>
      <c r="C780"/>
      <c r="D780"/>
      <c r="E780"/>
      <c r="F780"/>
      <c r="G780"/>
      <c r="H780"/>
      <c r="I780"/>
      <c r="J780"/>
      <c r="K780"/>
      <c r="L780"/>
      <c r="M780"/>
      <c r="N780"/>
      <c r="Q780"/>
      <c r="R780"/>
      <c r="S780"/>
      <c r="T780" s="47"/>
      <c r="U780"/>
      <c r="V780"/>
      <c r="W780"/>
      <c r="X780"/>
      <c r="Y780"/>
      <c r="Z780" s="12"/>
      <c r="AA780" s="12"/>
      <c r="AB780" s="12"/>
      <c r="AC780" s="12"/>
      <c r="AD780"/>
      <c r="AE780"/>
      <c r="AF780"/>
      <c r="AG780"/>
      <c r="AH780"/>
      <c r="AI780"/>
      <c r="AJ780"/>
      <c r="AK780"/>
      <c r="AL780"/>
      <c r="AM780"/>
      <c r="AN780"/>
      <c r="AO780"/>
      <c r="AP780"/>
      <c r="AQ780"/>
      <c r="AR780"/>
      <c r="AS780"/>
      <c r="AT780"/>
      <c r="AU780"/>
      <c r="AV780"/>
      <c r="AW780"/>
      <c r="AX780"/>
      <c r="AY780"/>
      <c r="AZ780"/>
      <c r="BA780"/>
      <c r="BB780"/>
    </row>
    <row r="781" spans="1:54" s="8" customFormat="1">
      <c r="A781"/>
      <c r="B781"/>
      <c r="C781"/>
      <c r="D781"/>
      <c r="E781"/>
      <c r="F781"/>
      <c r="G781"/>
      <c r="H781"/>
      <c r="I781"/>
      <c r="J781"/>
      <c r="K781"/>
      <c r="L781"/>
      <c r="M781"/>
      <c r="N781"/>
      <c r="Q781"/>
      <c r="R781"/>
      <c r="S781"/>
      <c r="T781" s="47"/>
      <c r="U781"/>
      <c r="V781"/>
      <c r="W781"/>
      <c r="X781"/>
      <c r="Y781"/>
      <c r="Z781" s="12"/>
      <c r="AA781" s="12"/>
      <c r="AB781" s="12"/>
      <c r="AC781" s="12"/>
      <c r="AD781"/>
      <c r="AE781"/>
      <c r="AF781"/>
      <c r="AG781"/>
      <c r="AH781"/>
      <c r="AI781"/>
      <c r="AJ781"/>
      <c r="AK781"/>
      <c r="AL781"/>
      <c r="AM781"/>
      <c r="AN781"/>
      <c r="AO781"/>
      <c r="AP781"/>
      <c r="AQ781"/>
      <c r="AR781"/>
      <c r="AS781"/>
      <c r="AT781"/>
      <c r="AU781"/>
      <c r="AV781"/>
      <c r="AW781"/>
      <c r="AX781"/>
      <c r="AY781"/>
      <c r="AZ781"/>
      <c r="BA781"/>
      <c r="BB781"/>
    </row>
    <row r="782" spans="1:54" s="8" customFormat="1">
      <c r="A782"/>
      <c r="B782"/>
      <c r="C782"/>
      <c r="D782"/>
      <c r="E782"/>
      <c r="F782"/>
      <c r="G782"/>
      <c r="H782"/>
      <c r="I782"/>
      <c r="J782"/>
      <c r="K782"/>
      <c r="L782"/>
      <c r="M782"/>
      <c r="N782"/>
      <c r="Q782"/>
      <c r="R782"/>
      <c r="S782"/>
      <c r="T782" s="47"/>
      <c r="U782"/>
      <c r="V782"/>
      <c r="W782"/>
      <c r="X782"/>
      <c r="Y782"/>
      <c r="Z782" s="12"/>
      <c r="AA782" s="12"/>
      <c r="AB782" s="12"/>
      <c r="AC782" s="12"/>
      <c r="AD782"/>
      <c r="AE782"/>
      <c r="AF782"/>
      <c r="AG782"/>
      <c r="AH782"/>
      <c r="AI782"/>
      <c r="AJ782"/>
      <c r="AK782"/>
      <c r="AL782"/>
      <c r="AM782"/>
      <c r="AN782"/>
      <c r="AO782"/>
      <c r="AP782"/>
      <c r="AQ782"/>
      <c r="AR782"/>
      <c r="AS782"/>
      <c r="AT782"/>
      <c r="AU782"/>
      <c r="AV782"/>
      <c r="AW782"/>
      <c r="AX782"/>
      <c r="AY782"/>
      <c r="AZ782"/>
      <c r="BA782"/>
      <c r="BB782"/>
    </row>
    <row r="783" spans="1:54" s="8" customFormat="1">
      <c r="A783"/>
      <c r="B783"/>
      <c r="C783"/>
      <c r="D783"/>
      <c r="E783"/>
      <c r="F783"/>
      <c r="G783"/>
      <c r="H783"/>
      <c r="I783"/>
      <c r="J783"/>
      <c r="K783"/>
      <c r="L783"/>
      <c r="M783"/>
      <c r="N783"/>
      <c r="Q783"/>
      <c r="R783"/>
      <c r="S783"/>
      <c r="T783" s="47"/>
      <c r="U783"/>
      <c r="V783"/>
      <c r="W783"/>
      <c r="X783"/>
      <c r="Y783"/>
      <c r="Z783" s="12"/>
      <c r="AA783" s="12"/>
      <c r="AB783" s="12"/>
      <c r="AC783" s="12"/>
      <c r="AD783"/>
      <c r="AE783"/>
      <c r="AF783"/>
      <c r="AG783"/>
      <c r="AH783"/>
      <c r="AI783"/>
      <c r="AJ783"/>
      <c r="AK783"/>
      <c r="AL783"/>
      <c r="AM783"/>
      <c r="AN783"/>
      <c r="AO783"/>
      <c r="AP783"/>
      <c r="AQ783"/>
      <c r="AR783"/>
      <c r="AS783"/>
      <c r="AT783"/>
      <c r="AU783"/>
      <c r="AV783"/>
      <c r="AW783"/>
      <c r="AX783"/>
      <c r="AY783"/>
      <c r="AZ783"/>
      <c r="BA783"/>
      <c r="BB783"/>
    </row>
    <row r="784" spans="1:54" s="8" customFormat="1">
      <c r="A784"/>
      <c r="B784"/>
      <c r="C784"/>
      <c r="D784"/>
      <c r="E784"/>
      <c r="F784"/>
      <c r="G784"/>
      <c r="H784"/>
      <c r="I784"/>
      <c r="J784"/>
      <c r="K784"/>
      <c r="L784"/>
      <c r="M784"/>
      <c r="N784"/>
      <c r="Q784"/>
      <c r="R784"/>
      <c r="S784"/>
      <c r="T784" s="47"/>
      <c r="U784"/>
      <c r="V784"/>
      <c r="W784"/>
      <c r="X784"/>
      <c r="Y784"/>
      <c r="Z784" s="12"/>
      <c r="AA784" s="12"/>
      <c r="AB784" s="12"/>
      <c r="AC784" s="12"/>
      <c r="AD784"/>
      <c r="AE784"/>
      <c r="AF784"/>
      <c r="AG784"/>
      <c r="AH784"/>
      <c r="AI784"/>
      <c r="AJ784"/>
      <c r="AK784"/>
      <c r="AL784"/>
      <c r="AM784"/>
      <c r="AN784"/>
      <c r="AO784"/>
      <c r="AP784"/>
      <c r="AQ784"/>
      <c r="AR784"/>
      <c r="AS784"/>
      <c r="AT784"/>
      <c r="AU784"/>
      <c r="AV784"/>
      <c r="AW784"/>
      <c r="AX784"/>
      <c r="AY784"/>
      <c r="AZ784"/>
      <c r="BA784"/>
      <c r="BB784"/>
    </row>
    <row r="785" spans="1:54" s="8" customFormat="1">
      <c r="A785"/>
      <c r="B785"/>
      <c r="C785"/>
      <c r="D785"/>
      <c r="E785"/>
      <c r="F785"/>
      <c r="G785"/>
      <c r="H785"/>
      <c r="I785"/>
      <c r="J785"/>
      <c r="K785"/>
      <c r="L785"/>
      <c r="M785"/>
      <c r="N785"/>
      <c r="Q785"/>
      <c r="R785"/>
      <c r="S785"/>
      <c r="T785" s="47"/>
      <c r="U785"/>
      <c r="V785"/>
      <c r="W785"/>
      <c r="X785"/>
      <c r="Y785"/>
      <c r="Z785" s="12"/>
      <c r="AA785" s="12"/>
      <c r="AB785" s="12"/>
      <c r="AC785" s="12"/>
      <c r="AD785"/>
      <c r="AE785"/>
      <c r="AF785"/>
      <c r="AG785"/>
      <c r="AH785"/>
      <c r="AI785"/>
      <c r="AJ785"/>
      <c r="AK785"/>
      <c r="AL785"/>
      <c r="AM785"/>
      <c r="AN785"/>
      <c r="AO785"/>
      <c r="AP785"/>
      <c r="AQ785"/>
      <c r="AR785"/>
      <c r="AS785"/>
      <c r="AT785"/>
      <c r="AU785"/>
      <c r="AV785"/>
      <c r="AW785"/>
      <c r="AX785"/>
      <c r="AY785"/>
      <c r="AZ785"/>
      <c r="BA785"/>
      <c r="BB785"/>
    </row>
    <row r="786" spans="1:54" s="8" customFormat="1">
      <c r="A786"/>
      <c r="B786"/>
      <c r="C786"/>
      <c r="D786"/>
      <c r="E786"/>
      <c r="F786"/>
      <c r="G786"/>
      <c r="H786"/>
      <c r="I786"/>
      <c r="J786"/>
      <c r="K786"/>
      <c r="L786"/>
      <c r="M786"/>
      <c r="N786"/>
      <c r="Q786"/>
      <c r="R786"/>
      <c r="S786"/>
      <c r="T786" s="47"/>
      <c r="U786"/>
      <c r="V786"/>
      <c r="W786"/>
      <c r="X786"/>
      <c r="Y786"/>
      <c r="Z786" s="12"/>
      <c r="AA786" s="12"/>
      <c r="AB786" s="12"/>
      <c r="AC786" s="12"/>
      <c r="AD786"/>
      <c r="AE786"/>
      <c r="AF786"/>
      <c r="AG786"/>
      <c r="AH786"/>
      <c r="AI786"/>
      <c r="AJ786"/>
      <c r="AK786"/>
      <c r="AL786"/>
      <c r="AM786"/>
      <c r="AN786"/>
      <c r="AO786"/>
      <c r="AP786"/>
      <c r="AQ786"/>
      <c r="AR786"/>
      <c r="AS786"/>
      <c r="AT786"/>
      <c r="AU786"/>
      <c r="AV786"/>
      <c r="AW786"/>
      <c r="AX786"/>
      <c r="AY786"/>
      <c r="AZ786"/>
      <c r="BA786"/>
      <c r="BB786"/>
    </row>
    <row r="787" spans="1:54" s="8" customFormat="1">
      <c r="A787"/>
      <c r="B787"/>
      <c r="C787"/>
      <c r="D787"/>
      <c r="E787"/>
      <c r="F787"/>
      <c r="G787"/>
      <c r="H787"/>
      <c r="I787"/>
      <c r="J787"/>
      <c r="K787"/>
      <c r="L787"/>
      <c r="M787"/>
      <c r="N787"/>
      <c r="Q787"/>
      <c r="R787"/>
      <c r="S787"/>
      <c r="T787" s="47"/>
      <c r="U787"/>
      <c r="V787"/>
      <c r="W787"/>
      <c r="X787"/>
      <c r="Y787"/>
      <c r="Z787" s="12"/>
      <c r="AA787" s="12"/>
      <c r="AB787" s="12"/>
      <c r="AC787" s="12"/>
      <c r="AD787"/>
      <c r="AE787"/>
      <c r="AF787"/>
      <c r="AG787"/>
      <c r="AH787"/>
      <c r="AI787"/>
      <c r="AJ787"/>
      <c r="AK787"/>
      <c r="AL787"/>
      <c r="AM787"/>
      <c r="AN787"/>
      <c r="AO787"/>
      <c r="AP787"/>
      <c r="AQ787"/>
      <c r="AR787"/>
      <c r="AS787"/>
      <c r="AT787"/>
      <c r="AU787"/>
      <c r="AV787"/>
      <c r="AW787"/>
      <c r="AX787"/>
      <c r="AY787"/>
      <c r="AZ787"/>
      <c r="BA787"/>
      <c r="BB787"/>
    </row>
    <row r="788" spans="1:54" s="8" customFormat="1">
      <c r="A788"/>
      <c r="B788"/>
      <c r="C788"/>
      <c r="D788"/>
      <c r="E788"/>
      <c r="F788"/>
      <c r="G788"/>
      <c r="H788"/>
      <c r="I788"/>
      <c r="J788"/>
      <c r="K788"/>
      <c r="L788"/>
      <c r="M788"/>
      <c r="N788"/>
      <c r="Q788"/>
      <c r="R788"/>
      <c r="S788"/>
      <c r="T788" s="47"/>
      <c r="U788"/>
      <c r="V788"/>
      <c r="W788"/>
      <c r="X788"/>
      <c r="Y788"/>
      <c r="Z788" s="12"/>
      <c r="AA788" s="12"/>
      <c r="AB788" s="12"/>
      <c r="AC788" s="12"/>
      <c r="AD788"/>
      <c r="AE788"/>
      <c r="AF788"/>
      <c r="AG788"/>
      <c r="AH788"/>
      <c r="AI788"/>
      <c r="AJ788"/>
      <c r="AK788"/>
      <c r="AL788"/>
      <c r="AM788"/>
      <c r="AN788"/>
      <c r="AO788"/>
      <c r="AP788"/>
      <c r="AQ788"/>
      <c r="AR788"/>
      <c r="AS788"/>
      <c r="AT788"/>
      <c r="AU788"/>
      <c r="AV788"/>
      <c r="AW788"/>
      <c r="AX788"/>
      <c r="AY788"/>
      <c r="AZ788"/>
      <c r="BA788"/>
      <c r="BB788"/>
    </row>
    <row r="789" spans="1:54" s="8" customFormat="1">
      <c r="A789"/>
      <c r="B789"/>
      <c r="C789"/>
      <c r="D789"/>
      <c r="E789"/>
      <c r="F789"/>
      <c r="G789"/>
      <c r="H789"/>
      <c r="I789"/>
      <c r="J789"/>
      <c r="K789"/>
      <c r="L789"/>
      <c r="M789"/>
      <c r="N789"/>
      <c r="Q789"/>
      <c r="R789"/>
      <c r="S789"/>
      <c r="T789" s="47"/>
      <c r="U789"/>
      <c r="V789"/>
      <c r="W789"/>
      <c r="X789"/>
      <c r="Y789"/>
      <c r="Z789" s="12"/>
      <c r="AA789" s="12"/>
      <c r="AB789" s="12"/>
      <c r="AC789" s="12"/>
      <c r="AD789"/>
      <c r="AE789"/>
      <c r="AF789"/>
      <c r="AG789"/>
      <c r="AH789"/>
      <c r="AI789"/>
      <c r="AJ789"/>
      <c r="AK789"/>
      <c r="AL789"/>
      <c r="AM789"/>
      <c r="AN789"/>
      <c r="AO789"/>
      <c r="AP789"/>
      <c r="AQ789"/>
      <c r="AR789"/>
      <c r="AS789"/>
      <c r="AT789"/>
      <c r="AU789"/>
      <c r="AV789"/>
      <c r="AW789"/>
      <c r="AX789"/>
      <c r="AY789"/>
      <c r="AZ789"/>
      <c r="BA789"/>
      <c r="BB789"/>
    </row>
    <row r="790" spans="1:54" s="8" customFormat="1">
      <c r="A790"/>
      <c r="B790"/>
      <c r="C790"/>
      <c r="D790"/>
      <c r="E790"/>
      <c r="F790"/>
      <c r="G790"/>
      <c r="H790"/>
      <c r="I790"/>
      <c r="J790"/>
      <c r="K790"/>
      <c r="L790"/>
      <c r="M790"/>
      <c r="N790"/>
      <c r="Q790"/>
      <c r="R790"/>
      <c r="S790"/>
      <c r="T790" s="47"/>
      <c r="U790"/>
      <c r="V790"/>
      <c r="W790"/>
      <c r="X790"/>
      <c r="Y790"/>
      <c r="Z790" s="12"/>
      <c r="AA790" s="12"/>
      <c r="AB790" s="12"/>
      <c r="AC790" s="12"/>
      <c r="AD790"/>
      <c r="AE790"/>
      <c r="AF790"/>
      <c r="AG790"/>
      <c r="AH790"/>
      <c r="AI790"/>
      <c r="AJ790"/>
      <c r="AK790"/>
      <c r="AL790"/>
      <c r="AM790"/>
      <c r="AN790"/>
      <c r="AO790"/>
      <c r="AP790"/>
      <c r="AQ790"/>
      <c r="AR790"/>
      <c r="AS790"/>
      <c r="AT790"/>
      <c r="AU790"/>
      <c r="AV790"/>
      <c r="AW790"/>
      <c r="AX790"/>
      <c r="AY790"/>
      <c r="AZ790"/>
      <c r="BA790"/>
      <c r="BB790"/>
    </row>
    <row r="791" spans="1:54" s="8" customFormat="1">
      <c r="A791"/>
      <c r="B791"/>
      <c r="C791"/>
      <c r="D791"/>
      <c r="E791"/>
      <c r="F791"/>
      <c r="G791"/>
      <c r="H791"/>
      <c r="I791"/>
      <c r="J791"/>
      <c r="K791"/>
      <c r="L791"/>
      <c r="M791"/>
      <c r="N791"/>
      <c r="Q791"/>
      <c r="R791"/>
      <c r="S791"/>
      <c r="T791" s="47"/>
      <c r="U791"/>
      <c r="V791"/>
      <c r="W791"/>
      <c r="X791"/>
      <c r="Y791"/>
      <c r="Z791" s="12"/>
      <c r="AA791" s="12"/>
      <c r="AB791" s="12"/>
      <c r="AC791" s="12"/>
      <c r="AD791"/>
      <c r="AE791"/>
      <c r="AF791"/>
      <c r="AG791"/>
      <c r="AH791"/>
      <c r="AI791"/>
      <c r="AJ791"/>
      <c r="AK791"/>
      <c r="AL791"/>
      <c r="AM791"/>
      <c r="AN791"/>
      <c r="AO791"/>
      <c r="AP791"/>
      <c r="AQ791"/>
      <c r="AR791"/>
      <c r="AS791"/>
      <c r="AT791"/>
      <c r="AU791"/>
      <c r="AV791"/>
      <c r="AW791"/>
      <c r="AX791"/>
      <c r="AY791"/>
      <c r="AZ791"/>
      <c r="BA791"/>
      <c r="BB791"/>
    </row>
    <row r="792" spans="1:54" s="8" customFormat="1">
      <c r="A792"/>
      <c r="B792"/>
      <c r="C792"/>
      <c r="D792"/>
      <c r="E792"/>
      <c r="F792"/>
      <c r="G792"/>
      <c r="H792"/>
      <c r="I792"/>
      <c r="J792"/>
      <c r="K792"/>
      <c r="L792"/>
      <c r="M792"/>
      <c r="N792"/>
      <c r="Q792"/>
      <c r="R792"/>
      <c r="S792"/>
      <c r="T792" s="47"/>
      <c r="U792"/>
      <c r="V792"/>
      <c r="W792"/>
      <c r="X792"/>
      <c r="Y792"/>
      <c r="Z792" s="12"/>
      <c r="AA792" s="12"/>
      <c r="AB792" s="12"/>
      <c r="AC792" s="12"/>
      <c r="AD792"/>
      <c r="AE792"/>
      <c r="AF792"/>
      <c r="AG792"/>
      <c r="AH792"/>
      <c r="AI792"/>
      <c r="AJ792"/>
      <c r="AK792"/>
      <c r="AL792"/>
      <c r="AM792"/>
      <c r="AN792"/>
      <c r="AO792"/>
      <c r="AP792"/>
      <c r="AQ792"/>
      <c r="AR792"/>
      <c r="AS792"/>
      <c r="AT792"/>
      <c r="AU792"/>
      <c r="AV792"/>
      <c r="AW792"/>
      <c r="AX792"/>
      <c r="AY792"/>
      <c r="AZ792"/>
      <c r="BA792"/>
      <c r="BB792"/>
    </row>
    <row r="793" spans="1:54" s="8" customFormat="1">
      <c r="A793"/>
      <c r="B793"/>
      <c r="C793"/>
      <c r="D793"/>
      <c r="E793"/>
      <c r="F793"/>
      <c r="G793"/>
      <c r="H793"/>
      <c r="I793"/>
      <c r="J793"/>
      <c r="K793"/>
      <c r="L793"/>
      <c r="M793"/>
      <c r="N793"/>
      <c r="Q793"/>
      <c r="R793"/>
      <c r="S793"/>
      <c r="T793" s="47"/>
      <c r="U793"/>
      <c r="V793"/>
      <c r="W793"/>
      <c r="X793"/>
      <c r="Y793"/>
      <c r="Z793" s="12"/>
      <c r="AA793" s="12"/>
      <c r="AB793" s="12"/>
      <c r="AC793" s="12"/>
      <c r="AD793"/>
      <c r="AE793"/>
      <c r="AF793"/>
      <c r="AG793"/>
      <c r="AH793"/>
      <c r="AI793"/>
      <c r="AJ793"/>
      <c r="AK793"/>
      <c r="AL793"/>
      <c r="AM793"/>
      <c r="AN793"/>
      <c r="AO793"/>
      <c r="AP793"/>
      <c r="AQ793"/>
      <c r="AR793"/>
      <c r="AS793"/>
      <c r="AT793"/>
      <c r="AU793"/>
      <c r="AV793"/>
      <c r="AW793"/>
      <c r="AX793"/>
      <c r="AY793"/>
      <c r="AZ793"/>
      <c r="BA793"/>
      <c r="BB793"/>
    </row>
    <row r="794" spans="1:54" s="8" customFormat="1">
      <c r="A794"/>
      <c r="B794"/>
      <c r="C794"/>
      <c r="D794"/>
      <c r="E794"/>
      <c r="F794"/>
      <c r="G794"/>
      <c r="H794"/>
      <c r="I794"/>
      <c r="J794"/>
      <c r="K794"/>
      <c r="L794"/>
      <c r="M794"/>
      <c r="N794"/>
      <c r="Q794"/>
      <c r="R794"/>
      <c r="S794"/>
      <c r="T794" s="47"/>
      <c r="U794"/>
      <c r="V794"/>
      <c r="W794"/>
      <c r="X794"/>
      <c r="Y794"/>
      <c r="Z794" s="12"/>
      <c r="AA794" s="12"/>
      <c r="AB794" s="12"/>
      <c r="AC794" s="12"/>
      <c r="AD794"/>
      <c r="AE794"/>
      <c r="AF794"/>
      <c r="AG794"/>
      <c r="AH794"/>
      <c r="AI794"/>
      <c r="AJ794"/>
      <c r="AK794"/>
      <c r="AL794"/>
      <c r="AM794"/>
      <c r="AN794"/>
      <c r="AO794"/>
      <c r="AP794"/>
      <c r="AQ794"/>
      <c r="AR794"/>
      <c r="AS794"/>
      <c r="AT794"/>
      <c r="AU794"/>
      <c r="AV794"/>
      <c r="AW794"/>
      <c r="AX794"/>
      <c r="AY794"/>
      <c r="AZ794"/>
      <c r="BA794"/>
      <c r="BB794"/>
    </row>
    <row r="795" spans="1:54" s="8" customFormat="1">
      <c r="A795"/>
      <c r="B795"/>
      <c r="C795"/>
      <c r="D795"/>
      <c r="E795"/>
      <c r="F795"/>
      <c r="G795"/>
      <c r="H795"/>
      <c r="I795"/>
      <c r="J795"/>
      <c r="K795"/>
      <c r="L795"/>
      <c r="M795"/>
      <c r="N795"/>
      <c r="Q795"/>
      <c r="R795"/>
      <c r="S795"/>
      <c r="T795" s="47"/>
      <c r="U795"/>
      <c r="V795"/>
      <c r="W795"/>
      <c r="X795"/>
      <c r="Y795"/>
      <c r="Z795" s="12"/>
      <c r="AA795" s="12"/>
      <c r="AB795" s="12"/>
      <c r="AC795" s="12"/>
      <c r="AD795"/>
      <c r="AE795"/>
      <c r="AF795"/>
      <c r="AG795"/>
      <c r="AH795"/>
      <c r="AI795"/>
      <c r="AJ795"/>
      <c r="AK795"/>
      <c r="AL795"/>
      <c r="AM795"/>
      <c r="AN795"/>
      <c r="AO795"/>
      <c r="AP795"/>
      <c r="AQ795"/>
      <c r="AR795"/>
      <c r="AS795"/>
      <c r="AT795"/>
      <c r="AU795"/>
      <c r="AV795"/>
      <c r="AW795"/>
      <c r="AX795"/>
      <c r="AY795"/>
      <c r="AZ795"/>
      <c r="BA795"/>
      <c r="BB795"/>
    </row>
    <row r="796" spans="1:54" s="8" customFormat="1">
      <c r="A796"/>
      <c r="B796"/>
      <c r="C796"/>
      <c r="D796"/>
      <c r="E796"/>
      <c r="F796"/>
      <c r="G796"/>
      <c r="H796"/>
      <c r="I796"/>
      <c r="J796"/>
      <c r="K796"/>
      <c r="L796"/>
      <c r="M796"/>
      <c r="N796"/>
      <c r="Q796"/>
      <c r="R796"/>
      <c r="S796"/>
      <c r="T796" s="47"/>
      <c r="U796"/>
      <c r="V796"/>
      <c r="W796"/>
      <c r="X796"/>
      <c r="Y796"/>
      <c r="Z796" s="12"/>
      <c r="AA796" s="12"/>
      <c r="AB796" s="12"/>
      <c r="AC796" s="12"/>
      <c r="AD796"/>
      <c r="AE796"/>
      <c r="AF796"/>
      <c r="AG796"/>
      <c r="AH796"/>
      <c r="AI796"/>
      <c r="AJ796"/>
      <c r="AK796"/>
      <c r="AL796"/>
      <c r="AM796"/>
      <c r="AN796"/>
      <c r="AO796"/>
      <c r="AP796"/>
      <c r="AQ796"/>
      <c r="AR796"/>
      <c r="AS796"/>
      <c r="AT796"/>
      <c r="AU796"/>
      <c r="AV796"/>
      <c r="AW796"/>
      <c r="AX796"/>
      <c r="AY796"/>
      <c r="AZ796"/>
      <c r="BA796"/>
      <c r="BB796"/>
    </row>
    <row r="797" spans="1:54" s="8" customFormat="1">
      <c r="A797"/>
      <c r="B797"/>
      <c r="C797"/>
      <c r="D797"/>
      <c r="E797"/>
      <c r="F797"/>
      <c r="G797"/>
      <c r="H797"/>
      <c r="I797"/>
      <c r="J797"/>
      <c r="K797"/>
      <c r="L797"/>
      <c r="M797"/>
      <c r="N797"/>
      <c r="Q797"/>
      <c r="R797"/>
      <c r="S797"/>
      <c r="T797" s="47"/>
      <c r="U797"/>
      <c r="V797"/>
      <c r="W797"/>
      <c r="X797"/>
      <c r="Y797"/>
      <c r="Z797" s="12"/>
      <c r="AA797" s="12"/>
      <c r="AB797" s="12"/>
      <c r="AC797" s="12"/>
      <c r="AD797"/>
      <c r="AE797"/>
      <c r="AF797"/>
      <c r="AG797"/>
      <c r="AH797"/>
      <c r="AI797"/>
      <c r="AJ797"/>
      <c r="AK797"/>
      <c r="AL797"/>
      <c r="AM797"/>
      <c r="AN797"/>
      <c r="AO797"/>
      <c r="AP797"/>
      <c r="AQ797"/>
      <c r="AR797"/>
      <c r="AS797"/>
      <c r="AT797"/>
      <c r="AU797"/>
      <c r="AV797"/>
      <c r="AW797"/>
      <c r="AX797"/>
      <c r="AY797"/>
      <c r="AZ797"/>
      <c r="BA797"/>
      <c r="BB797"/>
    </row>
    <row r="798" spans="1:54" s="8" customFormat="1">
      <c r="A798"/>
      <c r="B798"/>
      <c r="C798"/>
      <c r="D798"/>
      <c r="E798"/>
      <c r="F798"/>
      <c r="G798"/>
      <c r="H798"/>
      <c r="I798"/>
      <c r="J798"/>
      <c r="K798"/>
      <c r="L798"/>
      <c r="M798"/>
      <c r="N798"/>
      <c r="Q798"/>
      <c r="R798"/>
      <c r="S798"/>
      <c r="T798" s="47"/>
      <c r="U798"/>
      <c r="V798"/>
      <c r="W798"/>
      <c r="X798"/>
      <c r="Y798"/>
      <c r="Z798" s="12"/>
      <c r="AA798" s="12"/>
      <c r="AB798" s="12"/>
      <c r="AC798" s="12"/>
      <c r="AD798"/>
      <c r="AE798"/>
      <c r="AF798"/>
      <c r="AG798"/>
      <c r="AH798"/>
      <c r="AI798"/>
      <c r="AJ798"/>
      <c r="AK798"/>
      <c r="AL798"/>
      <c r="AM798"/>
      <c r="AN798"/>
      <c r="AO798"/>
      <c r="AP798"/>
      <c r="AQ798"/>
      <c r="AR798"/>
      <c r="AS798"/>
      <c r="AT798"/>
      <c r="AU798"/>
      <c r="AV798"/>
      <c r="AW798"/>
      <c r="AX798"/>
      <c r="AY798"/>
      <c r="AZ798"/>
      <c r="BA798"/>
      <c r="BB798"/>
    </row>
    <row r="799" spans="1:54" s="8" customFormat="1">
      <c r="A799"/>
      <c r="B799"/>
      <c r="C799"/>
      <c r="D799"/>
      <c r="E799"/>
      <c r="F799"/>
      <c r="G799"/>
      <c r="H799"/>
      <c r="I799"/>
      <c r="J799"/>
      <c r="K799"/>
      <c r="L799"/>
      <c r="M799"/>
      <c r="N799"/>
      <c r="Q799"/>
      <c r="R799"/>
      <c r="S799"/>
      <c r="T799" s="47"/>
      <c r="U799"/>
      <c r="V799"/>
      <c r="W799"/>
      <c r="X799"/>
      <c r="Y799"/>
      <c r="Z799" s="12"/>
      <c r="AA799" s="12"/>
      <c r="AB799" s="12"/>
      <c r="AC799" s="12"/>
      <c r="AD799"/>
      <c r="AE799"/>
      <c r="AF799"/>
      <c r="AG799"/>
      <c r="AH799"/>
      <c r="AI799"/>
      <c r="AJ799"/>
      <c r="AK799"/>
      <c r="AL799"/>
      <c r="AM799"/>
      <c r="AN799"/>
      <c r="AO799"/>
      <c r="AP799"/>
      <c r="AQ799"/>
      <c r="AR799"/>
      <c r="AS799"/>
      <c r="AT799"/>
      <c r="AU799"/>
      <c r="AV799"/>
      <c r="AW799"/>
      <c r="AX799"/>
      <c r="AY799"/>
      <c r="AZ799"/>
      <c r="BA799"/>
      <c r="BB799"/>
    </row>
    <row r="800" spans="1:54" s="8" customFormat="1">
      <c r="A800"/>
      <c r="B800"/>
      <c r="C800"/>
      <c r="D800"/>
      <c r="E800"/>
      <c r="F800"/>
      <c r="G800"/>
      <c r="H800"/>
      <c r="I800"/>
      <c r="J800"/>
      <c r="K800"/>
      <c r="L800"/>
      <c r="M800"/>
      <c r="N800"/>
      <c r="Q800"/>
      <c r="R800"/>
      <c r="S800"/>
      <c r="T800" s="47"/>
      <c r="U800"/>
      <c r="V800"/>
      <c r="W800"/>
      <c r="X800"/>
      <c r="Y800"/>
      <c r="Z800" s="12"/>
      <c r="AA800" s="12"/>
      <c r="AB800" s="12"/>
      <c r="AC800" s="12"/>
      <c r="AD800"/>
      <c r="AE800"/>
      <c r="AF800"/>
      <c r="AG800"/>
      <c r="AH800"/>
      <c r="AI800"/>
      <c r="AJ800"/>
      <c r="AK800"/>
      <c r="AL800"/>
      <c r="AM800"/>
      <c r="AN800"/>
      <c r="AO800"/>
      <c r="AP800"/>
      <c r="AQ800"/>
      <c r="AR800"/>
      <c r="AS800"/>
      <c r="AT800"/>
      <c r="AU800"/>
      <c r="AV800"/>
      <c r="AW800"/>
      <c r="AX800"/>
      <c r="AY800"/>
      <c r="AZ800"/>
      <c r="BA800"/>
      <c r="BB800"/>
    </row>
    <row r="801" spans="1:54" s="8" customFormat="1">
      <c r="A801"/>
      <c r="B801"/>
      <c r="C801"/>
      <c r="D801"/>
      <c r="E801"/>
      <c r="F801"/>
      <c r="G801"/>
      <c r="H801"/>
      <c r="I801"/>
      <c r="J801"/>
      <c r="K801"/>
      <c r="L801"/>
      <c r="M801"/>
      <c r="N801"/>
      <c r="Q801"/>
      <c r="R801"/>
      <c r="S801"/>
      <c r="T801" s="47"/>
      <c r="U801"/>
      <c r="V801"/>
      <c r="W801"/>
      <c r="X801"/>
      <c r="Y801"/>
      <c r="Z801" s="12"/>
      <c r="AA801" s="12"/>
      <c r="AB801" s="12"/>
      <c r="AC801" s="12"/>
      <c r="AD801"/>
      <c r="AE801"/>
      <c r="AF801"/>
      <c r="AG801"/>
      <c r="AH801"/>
      <c r="AI801"/>
      <c r="AJ801"/>
      <c r="AK801"/>
      <c r="AL801"/>
      <c r="AM801"/>
      <c r="AN801"/>
      <c r="AO801"/>
      <c r="AP801"/>
      <c r="AQ801"/>
      <c r="AR801"/>
      <c r="AS801"/>
      <c r="AT801"/>
      <c r="AU801"/>
      <c r="AV801"/>
      <c r="AW801"/>
      <c r="AX801"/>
      <c r="AY801"/>
      <c r="AZ801"/>
      <c r="BA801"/>
      <c r="BB801"/>
    </row>
    <row r="802" spans="1:54" s="8" customFormat="1">
      <c r="A802"/>
      <c r="B802"/>
      <c r="C802"/>
      <c r="D802"/>
      <c r="E802"/>
      <c r="F802"/>
      <c r="G802"/>
      <c r="H802"/>
      <c r="I802"/>
      <c r="J802"/>
      <c r="K802"/>
      <c r="L802"/>
      <c r="M802"/>
      <c r="N802"/>
      <c r="Q802"/>
      <c r="R802"/>
      <c r="S802"/>
      <c r="T802" s="47"/>
      <c r="U802"/>
      <c r="V802"/>
      <c r="W802"/>
      <c r="X802"/>
      <c r="Y802"/>
      <c r="Z802" s="12"/>
      <c r="AA802" s="12"/>
      <c r="AB802" s="12"/>
      <c r="AC802" s="12"/>
      <c r="AD802"/>
      <c r="AE802"/>
      <c r="AF802"/>
      <c r="AG802"/>
      <c r="AH802"/>
      <c r="AI802"/>
      <c r="AJ802"/>
      <c r="AK802"/>
      <c r="AL802"/>
      <c r="AM802"/>
      <c r="AN802"/>
      <c r="AO802"/>
      <c r="AP802"/>
      <c r="AQ802"/>
      <c r="AR802"/>
      <c r="AS802"/>
      <c r="AT802"/>
      <c r="AU802"/>
      <c r="AV802"/>
      <c r="AW802"/>
      <c r="AX802"/>
      <c r="AY802"/>
      <c r="AZ802"/>
      <c r="BA802"/>
      <c r="BB802"/>
    </row>
    <row r="803" spans="1:54" s="8" customFormat="1">
      <c r="A803"/>
      <c r="B803"/>
      <c r="C803"/>
      <c r="D803"/>
      <c r="E803"/>
      <c r="F803"/>
      <c r="G803"/>
      <c r="H803"/>
      <c r="I803"/>
      <c r="J803"/>
      <c r="K803"/>
      <c r="L803"/>
      <c r="M803"/>
      <c r="N803"/>
      <c r="Q803"/>
      <c r="R803"/>
      <c r="S803"/>
      <c r="T803" s="47"/>
      <c r="U803"/>
      <c r="V803"/>
      <c r="W803"/>
      <c r="X803"/>
      <c r="Y803"/>
      <c r="Z803" s="12"/>
      <c r="AA803" s="12"/>
      <c r="AB803" s="12"/>
      <c r="AC803" s="12"/>
      <c r="AD803"/>
      <c r="AE803"/>
      <c r="AF803"/>
      <c r="AG803"/>
      <c r="AH803"/>
      <c r="AI803"/>
      <c r="AJ803"/>
      <c r="AK803"/>
      <c r="AL803"/>
      <c r="AM803"/>
      <c r="AN803"/>
      <c r="AO803"/>
      <c r="AP803"/>
      <c r="AQ803"/>
      <c r="AR803"/>
      <c r="AS803"/>
      <c r="AT803"/>
      <c r="AU803"/>
      <c r="AV803"/>
      <c r="AW803"/>
      <c r="AX803"/>
      <c r="AY803"/>
      <c r="AZ803"/>
      <c r="BA803"/>
      <c r="BB803"/>
    </row>
    <row r="804" spans="1:54" s="8" customFormat="1">
      <c r="A804"/>
      <c r="B804"/>
      <c r="C804"/>
      <c r="D804"/>
      <c r="E804"/>
      <c r="F804"/>
      <c r="G804"/>
      <c r="H804"/>
      <c r="I804"/>
      <c r="J804"/>
      <c r="K804"/>
      <c r="L804"/>
      <c r="M804"/>
      <c r="N804"/>
      <c r="Q804"/>
      <c r="R804"/>
      <c r="S804"/>
      <c r="T804" s="47"/>
      <c r="U804"/>
      <c r="V804"/>
      <c r="W804"/>
      <c r="X804"/>
      <c r="Y804"/>
      <c r="Z804" s="12"/>
      <c r="AA804" s="12"/>
      <c r="AB804" s="12"/>
      <c r="AC804" s="12"/>
      <c r="AD804"/>
      <c r="AE804"/>
      <c r="AF804"/>
      <c r="AG804"/>
      <c r="AH804"/>
      <c r="AI804"/>
      <c r="AJ804"/>
      <c r="AK804"/>
      <c r="AL804"/>
      <c r="AM804"/>
      <c r="AN804"/>
      <c r="AO804"/>
      <c r="AP804"/>
      <c r="AQ804"/>
      <c r="AR804"/>
      <c r="AS804"/>
      <c r="AT804"/>
      <c r="AU804"/>
      <c r="AV804"/>
      <c r="AW804"/>
      <c r="AX804"/>
      <c r="AY804"/>
      <c r="AZ804"/>
      <c r="BA804"/>
      <c r="BB804"/>
    </row>
    <row r="805" spans="1:54" s="8" customFormat="1">
      <c r="A805"/>
      <c r="B805"/>
      <c r="C805"/>
      <c r="D805"/>
      <c r="E805"/>
      <c r="F805"/>
      <c r="G805"/>
      <c r="H805"/>
      <c r="I805"/>
      <c r="J805"/>
      <c r="K805"/>
      <c r="L805"/>
      <c r="M805"/>
      <c r="N805"/>
      <c r="Q805"/>
      <c r="R805"/>
      <c r="S805"/>
      <c r="T805" s="47"/>
      <c r="U805"/>
      <c r="V805"/>
      <c r="W805"/>
      <c r="X805"/>
      <c r="Y805"/>
      <c r="Z805" s="12"/>
      <c r="AA805" s="12"/>
      <c r="AB805" s="12"/>
      <c r="AC805" s="12"/>
      <c r="AD805"/>
      <c r="AE805"/>
      <c r="AF805"/>
      <c r="AG805"/>
      <c r="AH805"/>
      <c r="AI805"/>
      <c r="AJ805"/>
      <c r="AK805"/>
      <c r="AL805"/>
      <c r="AM805"/>
      <c r="AN805"/>
      <c r="AO805"/>
      <c r="AP805"/>
      <c r="AQ805"/>
      <c r="AR805"/>
      <c r="AS805"/>
      <c r="AT805"/>
      <c r="AU805"/>
      <c r="AV805"/>
      <c r="AW805"/>
      <c r="AX805"/>
      <c r="AY805"/>
      <c r="AZ805"/>
      <c r="BA805"/>
      <c r="BB805"/>
    </row>
    <row r="806" spans="1:54" s="8" customFormat="1">
      <c r="A806"/>
      <c r="B806"/>
      <c r="C806"/>
      <c r="D806"/>
      <c r="E806"/>
      <c r="F806"/>
      <c r="G806"/>
      <c r="H806"/>
      <c r="I806"/>
      <c r="J806"/>
      <c r="K806"/>
      <c r="L806"/>
      <c r="M806"/>
      <c r="N806"/>
      <c r="Q806"/>
      <c r="R806"/>
      <c r="S806"/>
      <c r="T806" s="47"/>
      <c r="U806"/>
      <c r="V806"/>
      <c r="W806"/>
      <c r="X806"/>
      <c r="Y806"/>
      <c r="Z806" s="12"/>
      <c r="AA806" s="12"/>
      <c r="AB806" s="12"/>
      <c r="AC806" s="12"/>
      <c r="AD806"/>
      <c r="AE806"/>
      <c r="AF806"/>
      <c r="AG806"/>
      <c r="AH806"/>
      <c r="AI806"/>
      <c r="AJ806"/>
      <c r="AK806"/>
      <c r="AL806"/>
      <c r="AM806"/>
      <c r="AN806"/>
      <c r="AO806"/>
      <c r="AP806"/>
      <c r="AQ806"/>
      <c r="AR806"/>
      <c r="AS806"/>
      <c r="AT806"/>
      <c r="AU806"/>
      <c r="AV806"/>
      <c r="AW806"/>
      <c r="AX806"/>
      <c r="AY806"/>
      <c r="AZ806"/>
      <c r="BA806"/>
      <c r="BB806"/>
    </row>
    <row r="807" spans="1:54" s="8" customFormat="1">
      <c r="A807"/>
      <c r="B807"/>
      <c r="C807"/>
      <c r="D807"/>
      <c r="E807"/>
      <c r="F807"/>
      <c r="G807"/>
      <c r="H807"/>
      <c r="I807"/>
      <c r="J807"/>
      <c r="K807"/>
      <c r="L807"/>
      <c r="M807"/>
      <c r="N807"/>
      <c r="Q807"/>
      <c r="R807"/>
      <c r="S807"/>
      <c r="T807" s="47"/>
      <c r="U807"/>
      <c r="V807"/>
      <c r="W807"/>
      <c r="X807"/>
      <c r="Y807"/>
      <c r="Z807" s="12"/>
      <c r="AA807" s="12"/>
      <c r="AB807" s="12"/>
      <c r="AC807" s="12"/>
      <c r="AD807"/>
      <c r="AE807"/>
      <c r="AF807"/>
      <c r="AG807"/>
      <c r="AH807"/>
      <c r="AI807"/>
      <c r="AJ807"/>
      <c r="AK807"/>
      <c r="AL807"/>
      <c r="AM807"/>
      <c r="AN807"/>
      <c r="AO807"/>
      <c r="AP807"/>
      <c r="AQ807"/>
      <c r="AR807"/>
      <c r="AS807"/>
      <c r="AT807"/>
      <c r="AU807"/>
      <c r="AV807"/>
      <c r="AW807"/>
      <c r="AX807"/>
      <c r="AY807"/>
      <c r="AZ807"/>
      <c r="BA807"/>
      <c r="BB807"/>
    </row>
    <row r="808" spans="1:54" s="8" customFormat="1">
      <c r="A808"/>
      <c r="B808"/>
      <c r="C808"/>
      <c r="D808"/>
      <c r="E808"/>
      <c r="F808"/>
      <c r="G808"/>
      <c r="H808"/>
      <c r="I808"/>
      <c r="J808"/>
      <c r="K808"/>
      <c r="L808"/>
      <c r="M808"/>
      <c r="N808"/>
      <c r="Q808"/>
      <c r="R808"/>
      <c r="S808"/>
      <c r="T808" s="47"/>
      <c r="U808"/>
      <c r="V808"/>
      <c r="W808"/>
      <c r="X808"/>
      <c r="Y808"/>
      <c r="Z808" s="12"/>
      <c r="AA808" s="12"/>
      <c r="AB808" s="12"/>
      <c r="AC808" s="12"/>
      <c r="AD808"/>
      <c r="AE808"/>
      <c r="AF808"/>
      <c r="AG808"/>
      <c r="AH808"/>
      <c r="AI808"/>
      <c r="AJ808"/>
      <c r="AK808"/>
      <c r="AL808"/>
      <c r="AM808"/>
      <c r="AN808"/>
      <c r="AO808"/>
      <c r="AP808"/>
      <c r="AQ808"/>
      <c r="AR808"/>
      <c r="AS808"/>
      <c r="AT808"/>
      <c r="AU808"/>
      <c r="AV808"/>
      <c r="AW808"/>
      <c r="AX808"/>
      <c r="AY808"/>
      <c r="AZ808"/>
      <c r="BA808"/>
      <c r="BB808"/>
    </row>
    <row r="809" spans="1:54" s="8" customFormat="1">
      <c r="A809"/>
      <c r="B809"/>
      <c r="C809"/>
      <c r="D809"/>
      <c r="E809"/>
      <c r="F809"/>
      <c r="G809"/>
      <c r="H809"/>
      <c r="I809"/>
      <c r="J809"/>
      <c r="K809"/>
      <c r="L809"/>
      <c r="M809"/>
      <c r="N809"/>
      <c r="Q809"/>
      <c r="R809"/>
      <c r="S809"/>
      <c r="T809" s="47"/>
      <c r="U809"/>
      <c r="V809"/>
      <c r="W809"/>
      <c r="X809"/>
      <c r="Y809"/>
      <c r="Z809" s="12"/>
      <c r="AA809" s="12"/>
      <c r="AB809" s="12"/>
      <c r="AC809" s="12"/>
      <c r="AD809"/>
      <c r="AE809"/>
      <c r="AF809"/>
      <c r="AG809"/>
      <c r="AH809"/>
      <c r="AI809"/>
      <c r="AJ809"/>
      <c r="AK809"/>
      <c r="AL809"/>
      <c r="AM809"/>
      <c r="AN809"/>
      <c r="AO809"/>
      <c r="AP809"/>
      <c r="AQ809"/>
      <c r="AR809"/>
      <c r="AS809"/>
      <c r="AT809"/>
      <c r="AU809"/>
      <c r="AV809"/>
      <c r="AW809"/>
      <c r="AX809"/>
      <c r="AY809"/>
      <c r="AZ809"/>
      <c r="BA809"/>
      <c r="BB809"/>
    </row>
    <row r="810" spans="1:54" s="8" customFormat="1">
      <c r="A810"/>
      <c r="B810"/>
      <c r="C810"/>
      <c r="D810"/>
      <c r="E810"/>
      <c r="F810"/>
      <c r="G810"/>
      <c r="H810"/>
      <c r="I810"/>
      <c r="J810"/>
      <c r="K810"/>
      <c r="L810"/>
      <c r="M810"/>
      <c r="N810"/>
      <c r="Q810"/>
      <c r="R810"/>
      <c r="S810"/>
      <c r="T810" s="47"/>
      <c r="U810"/>
      <c r="V810"/>
      <c r="W810"/>
      <c r="X810"/>
      <c r="Y810"/>
      <c r="Z810" s="12"/>
      <c r="AA810" s="12"/>
      <c r="AB810" s="12"/>
      <c r="AC810" s="12"/>
      <c r="AD810"/>
      <c r="AE810"/>
      <c r="AF810"/>
      <c r="AG810"/>
      <c r="AH810"/>
      <c r="AI810"/>
      <c r="AJ810"/>
      <c r="AK810"/>
      <c r="AL810"/>
      <c r="AM810"/>
      <c r="AN810"/>
      <c r="AO810"/>
      <c r="AP810"/>
      <c r="AQ810"/>
      <c r="AR810"/>
      <c r="AS810"/>
      <c r="AT810"/>
      <c r="AU810"/>
      <c r="AV810"/>
      <c r="AW810"/>
      <c r="AX810"/>
      <c r="AY810"/>
      <c r="AZ810"/>
      <c r="BA810"/>
      <c r="BB810"/>
    </row>
    <row r="811" spans="1:54" s="8" customFormat="1">
      <c r="A811"/>
      <c r="B811"/>
      <c r="C811"/>
      <c r="D811"/>
      <c r="E811"/>
      <c r="F811"/>
      <c r="G811"/>
      <c r="H811"/>
      <c r="I811"/>
      <c r="J811"/>
      <c r="K811"/>
      <c r="L811"/>
      <c r="M811"/>
      <c r="N811"/>
      <c r="Q811"/>
      <c r="R811"/>
      <c r="S811"/>
      <c r="T811" s="47"/>
      <c r="U811"/>
      <c r="V811"/>
      <c r="W811"/>
      <c r="X811"/>
      <c r="Y811"/>
      <c r="Z811" s="12"/>
      <c r="AA811" s="12"/>
      <c r="AB811" s="12"/>
      <c r="AC811" s="12"/>
      <c r="AD811"/>
      <c r="AE811"/>
      <c r="AF811"/>
      <c r="AG811"/>
      <c r="AH811"/>
      <c r="AI811"/>
      <c r="AJ811"/>
      <c r="AK811"/>
      <c r="AL811"/>
      <c r="AM811"/>
      <c r="AN811"/>
      <c r="AO811"/>
      <c r="AP811"/>
      <c r="AQ811"/>
      <c r="AR811"/>
      <c r="AS811"/>
      <c r="AT811"/>
      <c r="AU811"/>
      <c r="AV811"/>
      <c r="AW811"/>
      <c r="AX811"/>
      <c r="AY811"/>
      <c r="AZ811"/>
      <c r="BA811"/>
      <c r="BB811"/>
    </row>
    <row r="812" spans="1:54" s="8" customFormat="1">
      <c r="A812"/>
      <c r="B812"/>
      <c r="C812"/>
      <c r="D812"/>
      <c r="E812"/>
      <c r="F812"/>
      <c r="G812"/>
      <c r="H812"/>
      <c r="I812"/>
      <c r="J812"/>
      <c r="K812"/>
      <c r="L812"/>
      <c r="M812"/>
      <c r="N812"/>
      <c r="Q812"/>
      <c r="R812"/>
      <c r="S812"/>
      <c r="T812" s="47"/>
      <c r="U812"/>
      <c r="V812"/>
      <c r="W812"/>
      <c r="X812"/>
      <c r="Y812"/>
      <c r="Z812" s="12"/>
      <c r="AA812" s="12"/>
      <c r="AB812" s="12"/>
      <c r="AC812" s="12"/>
      <c r="AD812"/>
      <c r="AE812"/>
      <c r="AF812"/>
      <c r="AG812"/>
      <c r="AH812"/>
      <c r="AI812"/>
      <c r="AJ812"/>
      <c r="AK812"/>
      <c r="AL812"/>
      <c r="AM812"/>
      <c r="AN812"/>
      <c r="AO812"/>
      <c r="AP812"/>
      <c r="AQ812"/>
      <c r="AR812"/>
      <c r="AS812"/>
      <c r="AT812"/>
      <c r="AU812"/>
      <c r="AV812"/>
      <c r="AW812"/>
      <c r="AX812"/>
      <c r="AY812"/>
      <c r="AZ812"/>
      <c r="BA812"/>
      <c r="BB812"/>
    </row>
    <row r="813" spans="1:54" s="8" customFormat="1">
      <c r="A813"/>
      <c r="B813"/>
      <c r="C813"/>
      <c r="D813"/>
      <c r="E813"/>
      <c r="F813"/>
      <c r="G813"/>
      <c r="H813"/>
      <c r="I813"/>
      <c r="J813"/>
      <c r="K813"/>
      <c r="L813"/>
      <c r="M813"/>
      <c r="N813"/>
      <c r="Q813"/>
      <c r="R813"/>
      <c r="S813"/>
      <c r="T813" s="47"/>
      <c r="U813"/>
      <c r="V813"/>
      <c r="W813"/>
      <c r="X813"/>
      <c r="Y813"/>
      <c r="Z813" s="12"/>
      <c r="AA813" s="12"/>
      <c r="AB813" s="12"/>
      <c r="AC813" s="12"/>
      <c r="AD813"/>
      <c r="AE813"/>
      <c r="AF813"/>
      <c r="AG813"/>
      <c r="AH813"/>
      <c r="AI813"/>
      <c r="AJ813"/>
      <c r="AK813"/>
      <c r="AL813"/>
      <c r="AM813"/>
      <c r="AN813"/>
      <c r="AO813"/>
      <c r="AP813"/>
      <c r="AQ813"/>
      <c r="AR813"/>
      <c r="AS813"/>
      <c r="AT813"/>
      <c r="AU813"/>
      <c r="AV813"/>
      <c r="AW813"/>
      <c r="AX813"/>
      <c r="AY813"/>
      <c r="AZ813"/>
      <c r="BA813"/>
      <c r="BB813"/>
    </row>
    <row r="814" spans="1:54" s="8" customFormat="1">
      <c r="A814"/>
      <c r="B814"/>
      <c r="C814"/>
      <c r="D814"/>
      <c r="E814"/>
      <c r="F814"/>
      <c r="G814"/>
      <c r="H814"/>
      <c r="I814"/>
      <c r="J814"/>
      <c r="K814"/>
      <c r="L814"/>
      <c r="M814"/>
      <c r="N814"/>
      <c r="Q814"/>
      <c r="R814"/>
      <c r="S814"/>
      <c r="T814" s="47"/>
      <c r="U814"/>
      <c r="V814"/>
      <c r="W814"/>
      <c r="X814"/>
      <c r="Y814"/>
      <c r="Z814" s="12"/>
      <c r="AA814" s="12"/>
      <c r="AB814" s="12"/>
      <c r="AC814" s="12"/>
      <c r="AD814"/>
      <c r="AE814"/>
      <c r="AF814"/>
      <c r="AG814"/>
      <c r="AH814"/>
      <c r="AI814"/>
      <c r="AJ814"/>
      <c r="AK814"/>
      <c r="AL814"/>
      <c r="AM814"/>
      <c r="AN814"/>
      <c r="AO814"/>
      <c r="AP814"/>
      <c r="AQ814"/>
      <c r="AR814"/>
      <c r="AS814"/>
      <c r="AT814"/>
      <c r="AU814"/>
      <c r="AV814"/>
      <c r="AW814"/>
      <c r="AX814"/>
      <c r="AY814"/>
      <c r="AZ814"/>
      <c r="BA814"/>
      <c r="BB814"/>
    </row>
    <row r="815" spans="1:54" s="8" customFormat="1">
      <c r="A815"/>
      <c r="B815"/>
      <c r="C815"/>
      <c r="D815"/>
      <c r="E815"/>
      <c r="F815"/>
      <c r="G815"/>
      <c r="H815"/>
      <c r="I815"/>
      <c r="J815"/>
      <c r="K815"/>
      <c r="L815"/>
      <c r="M815"/>
      <c r="N815"/>
      <c r="Q815"/>
      <c r="R815"/>
      <c r="S815"/>
      <c r="T815" s="47"/>
      <c r="U815"/>
      <c r="V815"/>
      <c r="W815"/>
      <c r="X815"/>
      <c r="Y815"/>
      <c r="Z815" s="12"/>
      <c r="AA815" s="12"/>
      <c r="AB815" s="12"/>
      <c r="AC815" s="12"/>
      <c r="AD815"/>
      <c r="AE815"/>
      <c r="AF815"/>
      <c r="AG815"/>
      <c r="AH815"/>
      <c r="AI815"/>
      <c r="AJ815"/>
      <c r="AK815"/>
      <c r="AL815"/>
      <c r="AM815"/>
      <c r="AN815"/>
      <c r="AO815"/>
      <c r="AP815"/>
      <c r="AQ815"/>
      <c r="AR815"/>
      <c r="AS815"/>
      <c r="AT815"/>
      <c r="AU815"/>
      <c r="AV815"/>
      <c r="AW815"/>
      <c r="AX815"/>
      <c r="AY815"/>
      <c r="AZ815"/>
      <c r="BA815"/>
      <c r="BB815"/>
    </row>
    <row r="816" spans="1:54" s="8" customFormat="1">
      <c r="A816"/>
      <c r="B816"/>
      <c r="C816"/>
      <c r="D816"/>
      <c r="E816"/>
      <c r="F816"/>
      <c r="G816"/>
      <c r="H816"/>
      <c r="I816"/>
      <c r="J816"/>
      <c r="K816"/>
      <c r="L816"/>
      <c r="M816"/>
      <c r="N816"/>
      <c r="Q816"/>
      <c r="R816"/>
      <c r="S816"/>
      <c r="T816" s="47"/>
      <c r="U816"/>
      <c r="V816"/>
      <c r="W816"/>
      <c r="X816"/>
      <c r="Y816"/>
      <c r="Z816" s="12"/>
      <c r="AA816" s="12"/>
      <c r="AB816" s="12"/>
      <c r="AC816" s="12"/>
      <c r="AD816"/>
      <c r="AE816"/>
      <c r="AF816"/>
      <c r="AG816"/>
      <c r="AH816"/>
      <c r="AI816"/>
      <c r="AJ816"/>
      <c r="AK816"/>
      <c r="AL816"/>
      <c r="AM816"/>
      <c r="AN816"/>
      <c r="AO816"/>
      <c r="AP816"/>
      <c r="AQ816"/>
      <c r="AR816"/>
      <c r="AS816"/>
      <c r="AT816"/>
      <c r="AU816"/>
      <c r="AV816"/>
      <c r="AW816"/>
      <c r="AX816"/>
      <c r="AY816"/>
      <c r="AZ816"/>
      <c r="BA816"/>
      <c r="BB816"/>
    </row>
    <row r="817" spans="1:54" s="8" customFormat="1">
      <c r="A817"/>
      <c r="B817"/>
      <c r="C817"/>
      <c r="D817"/>
      <c r="E817"/>
      <c r="F817"/>
      <c r="G817"/>
      <c r="H817"/>
      <c r="I817"/>
      <c r="J817"/>
      <c r="K817"/>
      <c r="L817"/>
      <c r="M817"/>
      <c r="N817"/>
      <c r="Q817"/>
      <c r="R817"/>
      <c r="S817"/>
      <c r="T817" s="47"/>
      <c r="U817"/>
      <c r="V817"/>
      <c r="W817"/>
      <c r="X817"/>
      <c r="Y817"/>
      <c r="Z817" s="12"/>
      <c r="AA817" s="12"/>
      <c r="AB817" s="12"/>
      <c r="AC817" s="12"/>
      <c r="AD817"/>
      <c r="AE817"/>
      <c r="AF817"/>
      <c r="AG817"/>
      <c r="AH817"/>
      <c r="AI817"/>
      <c r="AJ817"/>
      <c r="AK817"/>
      <c r="AL817"/>
      <c r="AM817"/>
      <c r="AN817"/>
      <c r="AO817"/>
      <c r="AP817"/>
      <c r="AQ817"/>
      <c r="AR817"/>
      <c r="AS817"/>
      <c r="AT817"/>
      <c r="AU817"/>
      <c r="AV817"/>
      <c r="AW817"/>
      <c r="AX817"/>
      <c r="AY817"/>
      <c r="AZ817"/>
      <c r="BA817"/>
      <c r="BB817"/>
    </row>
    <row r="818" spans="1:54" s="8" customFormat="1">
      <c r="A818"/>
      <c r="B818"/>
      <c r="C818"/>
      <c r="D818"/>
      <c r="E818"/>
      <c r="F818"/>
      <c r="G818"/>
      <c r="H818"/>
      <c r="I818"/>
      <c r="J818"/>
      <c r="K818"/>
      <c r="L818"/>
      <c r="M818"/>
      <c r="N818"/>
      <c r="Q818"/>
      <c r="R818"/>
      <c r="S818"/>
      <c r="T818" s="47"/>
      <c r="U818"/>
      <c r="V818"/>
      <c r="W818"/>
      <c r="X818"/>
      <c r="Y818"/>
      <c r="Z818" s="12"/>
      <c r="AA818" s="12"/>
      <c r="AB818" s="12"/>
      <c r="AC818" s="12"/>
      <c r="AD818"/>
      <c r="AE818"/>
      <c r="AF818"/>
      <c r="AG818"/>
      <c r="AH818"/>
      <c r="AI818"/>
      <c r="AJ818"/>
      <c r="AK818"/>
      <c r="AL818"/>
      <c r="AM818"/>
      <c r="AN818"/>
      <c r="AO818"/>
      <c r="AP818"/>
      <c r="AQ818"/>
      <c r="AR818"/>
      <c r="AS818"/>
      <c r="AT818"/>
      <c r="AU818"/>
      <c r="AV818"/>
      <c r="AW818"/>
      <c r="AX818"/>
      <c r="AY818"/>
      <c r="AZ818"/>
      <c r="BA818"/>
      <c r="BB818"/>
    </row>
    <row r="819" spans="1:54" s="8" customFormat="1">
      <c r="A819"/>
      <c r="B819"/>
      <c r="C819"/>
      <c r="D819"/>
      <c r="E819"/>
      <c r="F819"/>
      <c r="G819"/>
      <c r="H819"/>
      <c r="I819"/>
      <c r="J819"/>
      <c r="K819"/>
      <c r="L819"/>
      <c r="M819"/>
      <c r="N819"/>
      <c r="Q819"/>
      <c r="R819"/>
      <c r="S819"/>
      <c r="T819" s="47"/>
      <c r="U819"/>
      <c r="V819"/>
      <c r="W819"/>
      <c r="X819"/>
      <c r="Y819"/>
      <c r="Z819" s="12"/>
      <c r="AA819" s="12"/>
      <c r="AB819" s="12"/>
      <c r="AC819" s="12"/>
      <c r="AD819"/>
      <c r="AE819"/>
      <c r="AF819"/>
      <c r="AG819"/>
      <c r="AH819"/>
      <c r="AI819"/>
      <c r="AJ819"/>
      <c r="AK819"/>
      <c r="AL819"/>
      <c r="AM819"/>
      <c r="AN819"/>
      <c r="AO819"/>
      <c r="AP819"/>
      <c r="AQ819"/>
      <c r="AR819"/>
      <c r="AS819"/>
      <c r="AT819"/>
      <c r="AU819"/>
      <c r="AV819"/>
      <c r="AW819"/>
      <c r="AX819"/>
      <c r="AY819"/>
      <c r="AZ819"/>
      <c r="BA819"/>
      <c r="BB819"/>
    </row>
    <row r="820" spans="1:54" s="8" customFormat="1">
      <c r="A820"/>
      <c r="B820"/>
      <c r="C820"/>
      <c r="D820"/>
      <c r="E820"/>
      <c r="F820"/>
      <c r="G820"/>
      <c r="H820"/>
      <c r="I820"/>
      <c r="J820"/>
      <c r="K820"/>
      <c r="L820"/>
      <c r="M820"/>
      <c r="N820"/>
      <c r="Q820"/>
      <c r="R820"/>
      <c r="S820"/>
      <c r="T820" s="47"/>
      <c r="U820"/>
      <c r="V820"/>
      <c r="W820"/>
      <c r="X820"/>
      <c r="Y820"/>
      <c r="Z820" s="12"/>
      <c r="AA820" s="12"/>
      <c r="AB820" s="12"/>
      <c r="AC820" s="12"/>
      <c r="AD820"/>
      <c r="AE820"/>
      <c r="AF820"/>
      <c r="AG820"/>
      <c r="AH820"/>
      <c r="AI820"/>
      <c r="AJ820"/>
      <c r="AK820"/>
      <c r="AL820"/>
      <c r="AM820"/>
      <c r="AN820"/>
      <c r="AO820"/>
      <c r="AP820"/>
      <c r="AQ820"/>
      <c r="AR820"/>
      <c r="AS820"/>
      <c r="AT820"/>
      <c r="AU820"/>
      <c r="AV820"/>
      <c r="AW820"/>
      <c r="AX820"/>
      <c r="AY820"/>
      <c r="AZ820"/>
      <c r="BA820"/>
      <c r="BB820"/>
    </row>
    <row r="821" spans="1:54" s="8" customFormat="1">
      <c r="A821"/>
      <c r="B821"/>
      <c r="C821"/>
      <c r="D821"/>
      <c r="E821"/>
      <c r="F821"/>
      <c r="G821"/>
      <c r="H821"/>
      <c r="I821"/>
      <c r="J821"/>
      <c r="K821"/>
      <c r="L821"/>
      <c r="M821"/>
      <c r="N821"/>
      <c r="Q821"/>
      <c r="R821"/>
      <c r="S821"/>
      <c r="T821" s="47"/>
      <c r="U821"/>
      <c r="V821"/>
      <c r="W821"/>
      <c r="X821"/>
      <c r="Y821"/>
      <c r="Z821" s="12"/>
      <c r="AA821" s="12"/>
      <c r="AB821" s="12"/>
      <c r="AC821" s="12"/>
      <c r="AD821"/>
      <c r="AE821"/>
      <c r="AF821"/>
      <c r="AG821"/>
      <c r="AH821"/>
      <c r="AI821"/>
      <c r="AJ821"/>
      <c r="AK821"/>
      <c r="AL821"/>
      <c r="AM821"/>
      <c r="AN821"/>
      <c r="AO821"/>
      <c r="AP821"/>
      <c r="AQ821"/>
      <c r="AR821"/>
      <c r="AS821"/>
      <c r="AT821"/>
      <c r="AU821"/>
      <c r="AV821"/>
      <c r="AW821"/>
      <c r="AX821"/>
      <c r="AY821"/>
      <c r="AZ821"/>
      <c r="BA821"/>
      <c r="BB821"/>
    </row>
    <row r="822" spans="1:54" s="8" customFormat="1">
      <c r="A822"/>
      <c r="B822"/>
      <c r="C822"/>
      <c r="D822"/>
      <c r="E822"/>
      <c r="F822"/>
      <c r="G822"/>
      <c r="H822"/>
      <c r="I822"/>
      <c r="J822"/>
      <c r="K822"/>
      <c r="L822"/>
      <c r="M822"/>
      <c r="N822"/>
      <c r="Q822"/>
      <c r="R822"/>
      <c r="S822"/>
      <c r="T822" s="47"/>
      <c r="U822"/>
      <c r="V822"/>
      <c r="W822"/>
      <c r="X822"/>
      <c r="Y822"/>
      <c r="Z822" s="12"/>
      <c r="AA822" s="12"/>
      <c r="AB822" s="12"/>
      <c r="AC822" s="12"/>
      <c r="AD822"/>
      <c r="AE822"/>
      <c r="AF822"/>
      <c r="AG822"/>
      <c r="AH822"/>
      <c r="AI822"/>
      <c r="AJ822"/>
      <c r="AK822"/>
      <c r="AL822"/>
      <c r="AM822"/>
      <c r="AN822"/>
      <c r="AO822"/>
      <c r="AP822"/>
      <c r="AQ822"/>
      <c r="AR822"/>
      <c r="AS822"/>
      <c r="AT822"/>
      <c r="AU822"/>
      <c r="AV822"/>
      <c r="AW822"/>
      <c r="AX822"/>
      <c r="AY822"/>
      <c r="AZ822"/>
      <c r="BA822"/>
      <c r="BB822"/>
    </row>
    <row r="823" spans="1:54" s="8" customFormat="1">
      <c r="A823"/>
      <c r="B823"/>
      <c r="C823"/>
      <c r="D823"/>
      <c r="E823"/>
      <c r="F823"/>
      <c r="G823"/>
      <c r="H823"/>
      <c r="I823"/>
      <c r="J823"/>
      <c r="K823"/>
      <c r="L823"/>
      <c r="M823"/>
      <c r="N823"/>
      <c r="Q823"/>
      <c r="R823"/>
      <c r="S823"/>
      <c r="T823" s="47"/>
      <c r="U823"/>
      <c r="V823"/>
      <c r="W823"/>
      <c r="X823"/>
      <c r="Y823"/>
      <c r="Z823" s="12"/>
      <c r="AA823" s="12"/>
      <c r="AB823" s="12"/>
      <c r="AC823" s="12"/>
      <c r="AD823"/>
      <c r="AE823"/>
      <c r="AF823"/>
      <c r="AG823"/>
      <c r="AH823"/>
      <c r="AI823"/>
      <c r="AJ823"/>
      <c r="AK823"/>
      <c r="AL823"/>
      <c r="AM823"/>
      <c r="AN823"/>
      <c r="AO823"/>
      <c r="AP823"/>
      <c r="AQ823"/>
      <c r="AR823"/>
      <c r="AS823"/>
      <c r="AT823"/>
      <c r="AU823"/>
      <c r="AV823"/>
      <c r="AW823"/>
      <c r="AX823"/>
      <c r="AY823"/>
      <c r="AZ823"/>
      <c r="BA823"/>
      <c r="BB823"/>
    </row>
    <row r="824" spans="1:54" s="8" customFormat="1">
      <c r="A824"/>
      <c r="B824"/>
      <c r="C824"/>
      <c r="D824"/>
      <c r="E824"/>
      <c r="F824"/>
      <c r="G824"/>
      <c r="H824"/>
      <c r="I824"/>
      <c r="J824"/>
      <c r="K824"/>
      <c r="L824"/>
      <c r="M824"/>
      <c r="N824"/>
      <c r="Q824"/>
      <c r="R824"/>
      <c r="S824"/>
      <c r="T824" s="47"/>
      <c r="U824"/>
      <c r="V824"/>
      <c r="W824"/>
      <c r="X824"/>
      <c r="Y824"/>
      <c r="Z824" s="12"/>
      <c r="AA824" s="12"/>
      <c r="AB824" s="12"/>
      <c r="AC824" s="12"/>
      <c r="AD824"/>
      <c r="AE824"/>
      <c r="AF824"/>
      <c r="AG824"/>
      <c r="AH824"/>
      <c r="AI824"/>
      <c r="AJ824"/>
      <c r="AK824"/>
      <c r="AL824"/>
      <c r="AM824"/>
      <c r="AN824"/>
      <c r="AO824"/>
      <c r="AP824"/>
      <c r="AQ824"/>
      <c r="AR824"/>
      <c r="AS824"/>
      <c r="AT824"/>
      <c r="AU824"/>
      <c r="AV824"/>
      <c r="AW824"/>
      <c r="AX824"/>
      <c r="AY824"/>
      <c r="AZ824"/>
      <c r="BA824"/>
      <c r="BB824"/>
    </row>
    <row r="825" spans="1:54" s="8" customFormat="1">
      <c r="A825"/>
      <c r="B825"/>
      <c r="C825"/>
      <c r="D825"/>
      <c r="E825"/>
      <c r="F825"/>
      <c r="G825"/>
      <c r="H825"/>
      <c r="I825"/>
      <c r="J825"/>
      <c r="K825"/>
      <c r="L825"/>
      <c r="M825"/>
      <c r="N825"/>
      <c r="Q825"/>
      <c r="R825"/>
      <c r="S825"/>
      <c r="T825" s="47"/>
      <c r="U825"/>
      <c r="V825"/>
      <c r="W825"/>
      <c r="X825"/>
      <c r="Y825"/>
      <c r="Z825" s="12"/>
      <c r="AA825" s="12"/>
      <c r="AB825" s="12"/>
      <c r="AC825" s="12"/>
      <c r="AD825"/>
      <c r="AE825"/>
      <c r="AF825"/>
      <c r="AG825"/>
      <c r="AH825"/>
      <c r="AI825"/>
      <c r="AJ825"/>
      <c r="AK825"/>
      <c r="AL825"/>
      <c r="AM825"/>
      <c r="AN825"/>
      <c r="AO825"/>
      <c r="AP825"/>
      <c r="AQ825"/>
      <c r="AR825"/>
      <c r="AS825"/>
      <c r="AT825"/>
      <c r="AU825"/>
      <c r="AV825"/>
      <c r="AW825"/>
      <c r="AX825"/>
      <c r="AY825"/>
      <c r="AZ825"/>
      <c r="BA825"/>
      <c r="BB825"/>
    </row>
    <row r="826" spans="1:54" s="8" customFormat="1">
      <c r="A826"/>
      <c r="B826"/>
      <c r="C826"/>
      <c r="D826"/>
      <c r="E826"/>
      <c r="F826"/>
      <c r="G826"/>
      <c r="H826"/>
      <c r="I826"/>
      <c r="J826"/>
      <c r="K826"/>
      <c r="L826"/>
      <c r="M826"/>
      <c r="N826"/>
      <c r="Q826"/>
      <c r="R826"/>
      <c r="S826"/>
      <c r="T826" s="47"/>
      <c r="U826"/>
      <c r="V826"/>
      <c r="W826"/>
      <c r="X826"/>
      <c r="Y826"/>
      <c r="Z826" s="12"/>
      <c r="AA826" s="12"/>
      <c r="AB826" s="12"/>
      <c r="AC826" s="12"/>
      <c r="AD826"/>
      <c r="AE826"/>
      <c r="AF826"/>
      <c r="AG826"/>
      <c r="AH826"/>
      <c r="AI826"/>
      <c r="AJ826"/>
      <c r="AK826"/>
      <c r="AL826"/>
      <c r="AM826"/>
      <c r="AN826"/>
      <c r="AO826"/>
      <c r="AP826"/>
      <c r="AQ826"/>
      <c r="AR826"/>
      <c r="AS826"/>
      <c r="AT826"/>
      <c r="AU826"/>
      <c r="AV826"/>
      <c r="AW826"/>
      <c r="AX826"/>
      <c r="AY826"/>
      <c r="AZ826"/>
      <c r="BA826"/>
      <c r="BB826"/>
    </row>
    <row r="827" spans="1:54" s="8" customFormat="1">
      <c r="A827"/>
      <c r="B827"/>
      <c r="C827"/>
      <c r="D827"/>
      <c r="E827"/>
      <c r="F827"/>
      <c r="G827"/>
      <c r="H827"/>
      <c r="I827"/>
      <c r="J827"/>
      <c r="K827"/>
      <c r="L827"/>
      <c r="M827"/>
      <c r="N827"/>
      <c r="Q827"/>
      <c r="R827"/>
      <c r="S827"/>
      <c r="T827" s="47"/>
      <c r="U827"/>
      <c r="V827"/>
      <c r="W827"/>
      <c r="X827"/>
      <c r="Y827"/>
      <c r="Z827" s="12"/>
      <c r="AA827" s="12"/>
      <c r="AB827" s="12"/>
      <c r="AC827" s="12"/>
      <c r="AD827"/>
      <c r="AE827"/>
      <c r="AF827"/>
      <c r="AG827"/>
      <c r="AH827"/>
      <c r="AI827"/>
      <c r="AJ827"/>
      <c r="AK827"/>
      <c r="AL827"/>
      <c r="AM827"/>
      <c r="AN827"/>
      <c r="AO827"/>
      <c r="AP827"/>
      <c r="AQ827"/>
      <c r="AR827"/>
      <c r="AS827"/>
      <c r="AT827"/>
      <c r="AU827"/>
      <c r="AV827"/>
      <c r="AW827"/>
      <c r="AX827"/>
      <c r="AY827"/>
      <c r="AZ827"/>
      <c r="BA827"/>
      <c r="BB827"/>
    </row>
    <row r="828" spans="1:54" s="8" customFormat="1">
      <c r="A828"/>
      <c r="B828"/>
      <c r="C828"/>
      <c r="D828"/>
      <c r="E828"/>
      <c r="F828"/>
      <c r="G828"/>
      <c r="H828"/>
      <c r="I828"/>
      <c r="J828"/>
      <c r="K828"/>
      <c r="L828"/>
      <c r="M828"/>
      <c r="N828"/>
      <c r="Q828"/>
      <c r="R828"/>
      <c r="S828"/>
      <c r="T828" s="47"/>
      <c r="U828"/>
      <c r="V828"/>
      <c r="W828"/>
      <c r="X828"/>
      <c r="Y828"/>
      <c r="Z828" s="12"/>
      <c r="AA828" s="12"/>
      <c r="AB828" s="12"/>
      <c r="AC828" s="12"/>
      <c r="AD828"/>
      <c r="AE828"/>
      <c r="AF828"/>
      <c r="AG828"/>
      <c r="AH828"/>
      <c r="AI828"/>
      <c r="AJ828"/>
      <c r="AK828"/>
      <c r="AL828"/>
      <c r="AM828"/>
      <c r="AN828"/>
      <c r="AO828"/>
      <c r="AP828"/>
      <c r="AQ828"/>
      <c r="AR828"/>
      <c r="AS828"/>
      <c r="AT828"/>
      <c r="AU828"/>
      <c r="AV828"/>
      <c r="AW828"/>
      <c r="AX828"/>
      <c r="AY828"/>
      <c r="AZ828"/>
      <c r="BA828"/>
      <c r="BB828"/>
    </row>
    <row r="829" spans="1:54" s="8" customFormat="1">
      <c r="A829"/>
      <c r="B829"/>
      <c r="C829"/>
      <c r="D829"/>
      <c r="E829"/>
      <c r="F829"/>
      <c r="G829"/>
      <c r="H829"/>
      <c r="I829"/>
      <c r="J829"/>
      <c r="K829"/>
      <c r="L829"/>
      <c r="M829"/>
      <c r="N829"/>
      <c r="Q829"/>
      <c r="R829"/>
      <c r="S829"/>
      <c r="T829" s="47"/>
      <c r="U829"/>
      <c r="V829"/>
      <c r="W829"/>
      <c r="X829"/>
      <c r="Y829"/>
      <c r="Z829" s="12"/>
      <c r="AA829" s="12"/>
      <c r="AB829" s="12"/>
      <c r="AC829" s="12"/>
      <c r="AD829"/>
      <c r="AE829"/>
      <c r="AF829"/>
      <c r="AG829"/>
      <c r="AH829"/>
      <c r="AI829"/>
      <c r="AJ829"/>
      <c r="AK829"/>
      <c r="AL829"/>
      <c r="AM829"/>
      <c r="AN829"/>
      <c r="AO829"/>
      <c r="AP829"/>
      <c r="AQ829"/>
      <c r="AR829"/>
      <c r="AS829"/>
      <c r="AT829"/>
      <c r="AU829"/>
      <c r="AV829"/>
      <c r="AW829"/>
      <c r="AX829"/>
      <c r="AY829"/>
      <c r="AZ829"/>
      <c r="BA829"/>
      <c r="BB829"/>
    </row>
    <row r="830" spans="1:54" s="8" customFormat="1">
      <c r="A830"/>
      <c r="B830"/>
      <c r="C830"/>
      <c r="D830"/>
      <c r="E830"/>
      <c r="F830"/>
      <c r="G830"/>
      <c r="H830"/>
      <c r="I830"/>
      <c r="J830"/>
      <c r="K830"/>
      <c r="L830"/>
      <c r="M830"/>
      <c r="N830"/>
      <c r="Q830"/>
      <c r="R830"/>
      <c r="S830"/>
      <c r="T830" s="47"/>
      <c r="U830"/>
      <c r="V830"/>
      <c r="W830"/>
      <c r="X830"/>
      <c r="Y830"/>
      <c r="Z830" s="12"/>
      <c r="AA830" s="12"/>
      <c r="AB830" s="12"/>
      <c r="AC830" s="12"/>
      <c r="AD830"/>
      <c r="AE830"/>
      <c r="AF830"/>
      <c r="AG830"/>
      <c r="AH830"/>
      <c r="AI830"/>
      <c r="AJ830"/>
      <c r="AK830"/>
      <c r="AL830"/>
      <c r="AM830"/>
      <c r="AN830"/>
      <c r="AO830"/>
      <c r="AP830"/>
      <c r="AQ830"/>
      <c r="AR830"/>
      <c r="AS830"/>
      <c r="AT830"/>
      <c r="AU830"/>
      <c r="AV830"/>
      <c r="AW830"/>
      <c r="AX830"/>
      <c r="AY830"/>
      <c r="AZ830"/>
      <c r="BA830"/>
      <c r="BB830"/>
    </row>
    <row r="831" spans="1:54" s="8" customFormat="1">
      <c r="A831"/>
      <c r="B831"/>
      <c r="C831"/>
      <c r="D831"/>
      <c r="E831"/>
      <c r="F831"/>
      <c r="G831"/>
      <c r="H831"/>
      <c r="I831"/>
      <c r="J831"/>
      <c r="K831"/>
      <c r="L831"/>
      <c r="M831"/>
      <c r="N831"/>
      <c r="Q831"/>
      <c r="R831"/>
      <c r="S831"/>
      <c r="T831" s="47"/>
      <c r="U831"/>
      <c r="V831"/>
      <c r="W831"/>
      <c r="X831"/>
      <c r="Y831"/>
      <c r="Z831" s="12"/>
      <c r="AA831" s="12"/>
      <c r="AB831" s="12"/>
      <c r="AC831" s="12"/>
      <c r="AD831"/>
      <c r="AE831"/>
      <c r="AF831"/>
      <c r="AG831"/>
      <c r="AH831"/>
      <c r="AI831"/>
      <c r="AJ831"/>
      <c r="AK831"/>
      <c r="AL831"/>
      <c r="AM831"/>
      <c r="AN831"/>
      <c r="AO831"/>
      <c r="AP831"/>
      <c r="AQ831"/>
      <c r="AR831"/>
      <c r="AS831"/>
      <c r="AT831"/>
      <c r="AU831"/>
      <c r="AV831"/>
      <c r="AW831"/>
      <c r="AX831"/>
      <c r="AY831"/>
      <c r="AZ831"/>
      <c r="BA831"/>
      <c r="BB831"/>
    </row>
    <row r="832" spans="1:54" s="8" customFormat="1">
      <c r="A832"/>
      <c r="B832"/>
      <c r="C832"/>
      <c r="D832"/>
      <c r="E832"/>
      <c r="F832"/>
      <c r="G832"/>
      <c r="H832"/>
      <c r="I832"/>
      <c r="J832"/>
      <c r="K832"/>
      <c r="L832"/>
      <c r="M832"/>
      <c r="N832"/>
      <c r="Q832"/>
      <c r="R832"/>
      <c r="S832"/>
      <c r="T832" s="47"/>
      <c r="U832"/>
      <c r="V832"/>
      <c r="W832"/>
      <c r="X832"/>
      <c r="Y832"/>
      <c r="Z832" s="12"/>
      <c r="AA832" s="12"/>
      <c r="AB832" s="12"/>
      <c r="AC832" s="12"/>
      <c r="AD832"/>
      <c r="AE832"/>
      <c r="AF832"/>
      <c r="AG832"/>
      <c r="AH832"/>
      <c r="AI832"/>
      <c r="AJ832"/>
      <c r="AK832"/>
      <c r="AL832"/>
      <c r="AM832"/>
      <c r="AN832"/>
      <c r="AO832"/>
      <c r="AP832"/>
      <c r="AQ832"/>
      <c r="AR832"/>
      <c r="AS832"/>
      <c r="AT832"/>
      <c r="AU832"/>
      <c r="AV832"/>
      <c r="AW832"/>
      <c r="AX832"/>
      <c r="AY832"/>
      <c r="AZ832"/>
      <c r="BA832"/>
      <c r="BB832"/>
    </row>
    <row r="833" spans="1:54" s="8" customFormat="1">
      <c r="A833"/>
      <c r="B833"/>
      <c r="C833"/>
      <c r="D833"/>
      <c r="E833"/>
      <c r="F833"/>
      <c r="G833"/>
      <c r="H833"/>
      <c r="I833"/>
      <c r="J833"/>
      <c r="K833"/>
      <c r="L833"/>
      <c r="M833"/>
      <c r="N833"/>
      <c r="Q833"/>
      <c r="R833"/>
      <c r="S833"/>
      <c r="T833" s="47"/>
      <c r="U833"/>
      <c r="V833"/>
      <c r="W833"/>
      <c r="X833"/>
      <c r="Y833"/>
      <c r="Z833" s="12"/>
      <c r="AA833" s="12"/>
      <c r="AB833" s="12"/>
      <c r="AC833" s="12"/>
      <c r="AD833"/>
      <c r="AE833"/>
      <c r="AF833"/>
      <c r="AG833"/>
      <c r="AH833"/>
      <c r="AI833"/>
      <c r="AJ833"/>
      <c r="AK833"/>
      <c r="AL833"/>
      <c r="AM833"/>
      <c r="AN833"/>
      <c r="AO833"/>
      <c r="AP833"/>
      <c r="AQ833"/>
      <c r="AR833"/>
      <c r="AS833"/>
      <c r="AT833"/>
      <c r="AU833"/>
      <c r="AV833"/>
      <c r="AW833"/>
      <c r="AX833"/>
      <c r="AY833"/>
      <c r="AZ833"/>
      <c r="BA833"/>
      <c r="BB833"/>
    </row>
    <row r="834" spans="1:54" s="8" customFormat="1">
      <c r="A834"/>
      <c r="B834"/>
      <c r="C834"/>
      <c r="D834"/>
      <c r="E834"/>
      <c r="F834"/>
      <c r="G834"/>
      <c r="H834"/>
      <c r="I834"/>
      <c r="J834"/>
      <c r="K834"/>
      <c r="L834"/>
      <c r="M834"/>
      <c r="N834"/>
      <c r="Q834"/>
      <c r="R834"/>
      <c r="S834"/>
      <c r="T834" s="47"/>
      <c r="U834"/>
      <c r="V834"/>
      <c r="W834"/>
      <c r="X834"/>
      <c r="Y834"/>
      <c r="Z834" s="12"/>
      <c r="AA834" s="12"/>
      <c r="AB834" s="12"/>
      <c r="AC834" s="12"/>
      <c r="AD834"/>
      <c r="AE834"/>
      <c r="AF834"/>
      <c r="AG834"/>
      <c r="AH834"/>
      <c r="AI834"/>
      <c r="AJ834"/>
      <c r="AK834"/>
      <c r="AL834"/>
      <c r="AM834"/>
      <c r="AN834"/>
      <c r="AO834"/>
      <c r="AP834"/>
      <c r="AQ834"/>
      <c r="AR834"/>
      <c r="AS834"/>
      <c r="AT834"/>
      <c r="AU834"/>
      <c r="AV834"/>
      <c r="AW834"/>
      <c r="AX834"/>
      <c r="AY834"/>
      <c r="AZ834"/>
      <c r="BA834"/>
      <c r="BB834"/>
    </row>
    <row r="835" spans="1:54" s="8" customFormat="1">
      <c r="A835"/>
      <c r="B835"/>
      <c r="C835"/>
      <c r="D835"/>
      <c r="E835"/>
      <c r="F835"/>
      <c r="G835"/>
      <c r="H835"/>
      <c r="I835"/>
      <c r="J835"/>
      <c r="K835"/>
      <c r="L835"/>
      <c r="M835"/>
      <c r="N835"/>
      <c r="Q835"/>
      <c r="R835"/>
      <c r="S835"/>
      <c r="T835" s="47"/>
      <c r="U835"/>
      <c r="V835"/>
      <c r="W835"/>
      <c r="X835"/>
      <c r="Y835"/>
      <c r="Z835" s="12"/>
      <c r="AA835" s="12"/>
      <c r="AB835" s="12"/>
      <c r="AC835" s="12"/>
      <c r="AD835"/>
      <c r="AE835"/>
      <c r="AF835"/>
      <c r="AG835"/>
      <c r="AH835"/>
      <c r="AI835"/>
      <c r="AJ835"/>
      <c r="AK835"/>
      <c r="AL835"/>
      <c r="AM835"/>
      <c r="AN835"/>
      <c r="AO835"/>
      <c r="AP835"/>
      <c r="AQ835"/>
      <c r="AR835"/>
      <c r="AS835"/>
      <c r="AT835"/>
      <c r="AU835"/>
      <c r="AV835"/>
      <c r="AW835"/>
      <c r="AX835"/>
      <c r="AY835"/>
      <c r="AZ835"/>
      <c r="BA835"/>
      <c r="BB835"/>
    </row>
    <row r="836" spans="1:54" s="8" customFormat="1">
      <c r="A836"/>
      <c r="B836"/>
      <c r="C836"/>
      <c r="D836"/>
      <c r="E836"/>
      <c r="F836"/>
      <c r="G836"/>
      <c r="H836"/>
      <c r="I836"/>
      <c r="J836"/>
      <c r="K836"/>
      <c r="L836"/>
      <c r="M836"/>
      <c r="N836"/>
      <c r="Q836"/>
      <c r="R836"/>
      <c r="S836"/>
      <c r="T836" s="47"/>
      <c r="U836"/>
      <c r="V836"/>
      <c r="W836"/>
      <c r="X836"/>
      <c r="Y836"/>
      <c r="Z836" s="12"/>
      <c r="AA836" s="12"/>
      <c r="AB836" s="12"/>
      <c r="AC836" s="12"/>
      <c r="AD836"/>
      <c r="AE836"/>
      <c r="AF836"/>
      <c r="AG836"/>
      <c r="AH836"/>
      <c r="AI836"/>
      <c r="AJ836"/>
      <c r="AK836"/>
      <c r="AL836"/>
      <c r="AM836"/>
      <c r="AN836"/>
      <c r="AO836"/>
      <c r="AP836"/>
      <c r="AQ836"/>
      <c r="AR836"/>
      <c r="AS836"/>
      <c r="AT836"/>
      <c r="AU836"/>
      <c r="AV836"/>
      <c r="AW836"/>
      <c r="AX836"/>
      <c r="AY836"/>
      <c r="AZ836"/>
      <c r="BA836"/>
      <c r="BB836"/>
    </row>
    <row r="837" spans="1:54" s="8" customFormat="1">
      <c r="A837"/>
      <c r="B837"/>
      <c r="C837"/>
      <c r="D837"/>
      <c r="E837"/>
      <c r="F837"/>
      <c r="G837"/>
      <c r="H837"/>
      <c r="I837"/>
      <c r="J837"/>
      <c r="K837"/>
      <c r="L837"/>
      <c r="M837"/>
      <c r="N837"/>
      <c r="Q837"/>
      <c r="R837"/>
      <c r="S837"/>
      <c r="T837" s="47"/>
      <c r="U837"/>
      <c r="V837"/>
      <c r="W837"/>
      <c r="X837"/>
      <c r="Y837"/>
      <c r="Z837" s="12"/>
      <c r="AA837" s="12"/>
      <c r="AB837" s="12"/>
      <c r="AC837" s="12"/>
      <c r="AD837"/>
      <c r="AE837"/>
      <c r="AF837"/>
      <c r="AG837"/>
      <c r="AH837"/>
      <c r="AI837"/>
      <c r="AJ837"/>
      <c r="AK837"/>
      <c r="AL837"/>
      <c r="AM837"/>
      <c r="AN837"/>
      <c r="AO837"/>
      <c r="AP837"/>
      <c r="AQ837"/>
      <c r="AR837"/>
      <c r="AS837"/>
      <c r="AT837"/>
      <c r="AU837"/>
      <c r="AV837"/>
      <c r="AW837"/>
      <c r="AX837"/>
      <c r="AY837"/>
      <c r="AZ837"/>
      <c r="BA837"/>
      <c r="BB837"/>
    </row>
    <row r="838" spans="1:54" s="8" customFormat="1">
      <c r="A838"/>
      <c r="B838"/>
      <c r="C838"/>
      <c r="D838"/>
      <c r="E838"/>
      <c r="F838"/>
      <c r="G838"/>
      <c r="H838"/>
      <c r="I838"/>
      <c r="J838"/>
      <c r="K838"/>
      <c r="L838"/>
      <c r="M838"/>
      <c r="N838"/>
      <c r="Q838"/>
      <c r="R838"/>
      <c r="S838"/>
      <c r="T838" s="47"/>
      <c r="U838"/>
      <c r="V838"/>
      <c r="W838"/>
      <c r="X838"/>
      <c r="Y838"/>
      <c r="Z838" s="12"/>
      <c r="AA838" s="12"/>
      <c r="AB838" s="12"/>
      <c r="AC838" s="12"/>
      <c r="AD838"/>
      <c r="AE838"/>
      <c r="AF838"/>
      <c r="AG838"/>
      <c r="AH838"/>
      <c r="AI838"/>
      <c r="AJ838"/>
      <c r="AK838"/>
      <c r="AL838"/>
      <c r="AM838"/>
      <c r="AN838"/>
      <c r="AO838"/>
      <c r="AP838"/>
      <c r="AQ838"/>
      <c r="AR838"/>
      <c r="AS838"/>
      <c r="AT838"/>
      <c r="AU838"/>
      <c r="AV838"/>
      <c r="AW838"/>
      <c r="AX838"/>
      <c r="AY838"/>
      <c r="AZ838"/>
      <c r="BA838"/>
      <c r="BB838"/>
    </row>
    <row r="839" spans="1:54" s="8" customFormat="1">
      <c r="A839"/>
      <c r="B839"/>
      <c r="C839"/>
      <c r="D839"/>
      <c r="E839"/>
      <c r="F839"/>
      <c r="G839"/>
      <c r="H839"/>
      <c r="I839"/>
      <c r="J839"/>
      <c r="K839"/>
      <c r="L839"/>
      <c r="M839"/>
      <c r="N839"/>
      <c r="Q839"/>
      <c r="R839"/>
      <c r="S839"/>
      <c r="T839" s="47"/>
      <c r="U839"/>
      <c r="V839"/>
      <c r="W839"/>
      <c r="X839"/>
      <c r="Y839"/>
      <c r="Z839" s="12"/>
      <c r="AA839" s="12"/>
      <c r="AB839" s="12"/>
      <c r="AC839" s="12"/>
      <c r="AD839"/>
      <c r="AE839"/>
      <c r="AF839"/>
      <c r="AG839"/>
      <c r="AH839"/>
      <c r="AI839"/>
      <c r="AJ839"/>
      <c r="AK839"/>
      <c r="AL839"/>
      <c r="AM839"/>
      <c r="AN839"/>
      <c r="AO839"/>
      <c r="AP839"/>
      <c r="AQ839"/>
      <c r="AR839"/>
      <c r="AS839"/>
      <c r="AT839"/>
      <c r="AU839"/>
      <c r="AV839"/>
      <c r="AW839"/>
      <c r="AX839"/>
      <c r="AY839"/>
      <c r="AZ839"/>
      <c r="BA839"/>
      <c r="BB839"/>
    </row>
    <row r="840" spans="1:54" s="8" customFormat="1">
      <c r="A840"/>
      <c r="B840"/>
      <c r="C840"/>
      <c r="D840"/>
      <c r="E840"/>
      <c r="F840"/>
      <c r="G840"/>
      <c r="H840"/>
      <c r="I840"/>
      <c r="J840"/>
      <c r="K840"/>
      <c r="L840"/>
      <c r="M840"/>
      <c r="N840"/>
      <c r="Q840"/>
      <c r="R840"/>
      <c r="S840"/>
      <c r="T840" s="47"/>
      <c r="U840"/>
      <c r="V840"/>
      <c r="W840"/>
      <c r="X840"/>
      <c r="Y840"/>
      <c r="Z840" s="12"/>
      <c r="AA840" s="12"/>
      <c r="AB840" s="12"/>
      <c r="AC840" s="12"/>
      <c r="AD840"/>
      <c r="AE840"/>
      <c r="AF840"/>
      <c r="AG840"/>
      <c r="AH840"/>
      <c r="AI840"/>
      <c r="AJ840"/>
      <c r="AK840"/>
      <c r="AL840"/>
      <c r="AM840"/>
      <c r="AN840"/>
      <c r="AO840"/>
      <c r="AP840"/>
      <c r="AQ840"/>
      <c r="AR840"/>
      <c r="AS840"/>
      <c r="AT840"/>
      <c r="AU840"/>
      <c r="AV840"/>
      <c r="AW840"/>
      <c r="AX840"/>
      <c r="AY840"/>
      <c r="AZ840"/>
      <c r="BA840"/>
      <c r="BB840"/>
    </row>
    <row r="841" spans="1:54" s="8" customFormat="1">
      <c r="A841"/>
      <c r="B841"/>
      <c r="C841"/>
      <c r="D841"/>
      <c r="E841"/>
      <c r="F841"/>
      <c r="G841"/>
      <c r="H841"/>
      <c r="I841"/>
      <c r="J841"/>
      <c r="K841"/>
      <c r="L841"/>
      <c r="M841"/>
      <c r="N841"/>
      <c r="Q841"/>
      <c r="R841"/>
      <c r="S841"/>
      <c r="T841" s="47"/>
      <c r="U841"/>
      <c r="V841"/>
      <c r="W841"/>
      <c r="X841"/>
      <c r="Y841"/>
      <c r="Z841" s="12"/>
      <c r="AA841" s="12"/>
      <c r="AB841" s="12"/>
      <c r="AC841" s="12"/>
      <c r="AD841"/>
      <c r="AE841"/>
      <c r="AF841"/>
      <c r="AG841"/>
      <c r="AH841"/>
      <c r="AI841"/>
      <c r="AJ841"/>
      <c r="AK841"/>
      <c r="AL841"/>
      <c r="AM841"/>
      <c r="AN841"/>
      <c r="AO841"/>
      <c r="AP841"/>
      <c r="AQ841"/>
      <c r="AR841"/>
      <c r="AS841"/>
      <c r="AT841"/>
      <c r="AU841"/>
      <c r="AV841"/>
      <c r="AW841"/>
      <c r="AX841"/>
      <c r="AY841"/>
      <c r="AZ841"/>
      <c r="BA841"/>
      <c r="BB841"/>
    </row>
    <row r="842" spans="1:54" s="8" customFormat="1">
      <c r="A842"/>
      <c r="B842"/>
      <c r="C842"/>
      <c r="D842"/>
      <c r="E842"/>
      <c r="F842"/>
      <c r="G842"/>
      <c r="H842"/>
      <c r="I842"/>
      <c r="J842"/>
      <c r="K842"/>
      <c r="L842"/>
      <c r="M842"/>
      <c r="N842"/>
      <c r="Q842"/>
      <c r="R842"/>
      <c r="S842"/>
      <c r="T842" s="47"/>
      <c r="U842"/>
      <c r="V842"/>
      <c r="W842"/>
      <c r="X842"/>
      <c r="Y842"/>
      <c r="Z842" s="12"/>
      <c r="AA842" s="12"/>
      <c r="AB842" s="12"/>
      <c r="AC842" s="12"/>
      <c r="AD842"/>
      <c r="AE842"/>
      <c r="AF842"/>
      <c r="AG842"/>
      <c r="AH842"/>
      <c r="AI842"/>
      <c r="AJ842"/>
      <c r="AK842"/>
      <c r="AL842"/>
      <c r="AM842"/>
      <c r="AN842"/>
      <c r="AO842"/>
      <c r="AP842"/>
      <c r="AQ842"/>
      <c r="AR842"/>
      <c r="AS842"/>
      <c r="AT842"/>
      <c r="AU842"/>
      <c r="AV842"/>
      <c r="AW842"/>
      <c r="AX842"/>
      <c r="AY842"/>
      <c r="AZ842"/>
      <c r="BA842"/>
      <c r="BB842"/>
    </row>
    <row r="843" spans="1:54" s="8" customFormat="1">
      <c r="A843"/>
      <c r="B843"/>
      <c r="C843"/>
      <c r="D843"/>
      <c r="E843"/>
      <c r="F843"/>
      <c r="G843"/>
      <c r="H843"/>
      <c r="I843"/>
      <c r="J843"/>
      <c r="K843"/>
      <c r="L843"/>
      <c r="M843"/>
      <c r="N843"/>
      <c r="Q843"/>
      <c r="R843"/>
      <c r="S843"/>
      <c r="T843" s="47"/>
      <c r="U843"/>
      <c r="V843"/>
      <c r="W843"/>
      <c r="X843"/>
      <c r="Y843"/>
      <c r="Z843" s="12"/>
      <c r="AA843" s="12"/>
      <c r="AB843" s="12"/>
      <c r="AC843" s="12"/>
      <c r="AD843"/>
      <c r="AE843"/>
      <c r="AF843"/>
      <c r="AG843"/>
      <c r="AH843"/>
      <c r="AI843"/>
      <c r="AJ843"/>
      <c r="AK843"/>
      <c r="AL843"/>
      <c r="AM843"/>
      <c r="AN843"/>
      <c r="AO843"/>
      <c r="AP843"/>
      <c r="AQ843"/>
      <c r="AR843"/>
      <c r="AS843"/>
      <c r="AT843"/>
      <c r="AU843"/>
      <c r="AV843"/>
      <c r="AW843"/>
      <c r="AX843"/>
      <c r="AY843"/>
      <c r="AZ843"/>
      <c r="BA843"/>
      <c r="BB843"/>
    </row>
    <row r="844" spans="1:54" s="8" customFormat="1">
      <c r="A844"/>
      <c r="B844"/>
      <c r="C844"/>
      <c r="D844"/>
      <c r="E844"/>
      <c r="F844"/>
      <c r="G844"/>
      <c r="H844"/>
      <c r="I844"/>
      <c r="J844"/>
      <c r="K844"/>
      <c r="L844"/>
      <c r="M844"/>
      <c r="N844"/>
      <c r="Q844"/>
      <c r="R844"/>
      <c r="S844"/>
      <c r="T844" s="47"/>
      <c r="U844"/>
      <c r="V844"/>
      <c r="W844"/>
      <c r="X844"/>
      <c r="Y844"/>
      <c r="Z844" s="12"/>
      <c r="AA844" s="12"/>
      <c r="AB844" s="12"/>
      <c r="AC844" s="12"/>
      <c r="AD844"/>
      <c r="AE844"/>
      <c r="AF844"/>
      <c r="AG844"/>
      <c r="AH844"/>
      <c r="AI844"/>
      <c r="AJ844"/>
      <c r="AK844"/>
      <c r="AL844"/>
      <c r="AM844"/>
      <c r="AN844"/>
      <c r="AO844"/>
      <c r="AP844"/>
      <c r="AQ844"/>
      <c r="AR844"/>
      <c r="AS844"/>
      <c r="AT844"/>
      <c r="AU844"/>
      <c r="AV844"/>
      <c r="AW844"/>
      <c r="AX844"/>
      <c r="AY844"/>
      <c r="AZ844"/>
      <c r="BA844"/>
      <c r="BB844"/>
    </row>
    <row r="845" spans="1:54" s="8" customFormat="1">
      <c r="A845"/>
      <c r="B845"/>
      <c r="C845"/>
      <c r="D845"/>
      <c r="E845"/>
      <c r="F845"/>
      <c r="G845"/>
      <c r="H845"/>
      <c r="I845"/>
      <c r="J845"/>
      <c r="K845"/>
      <c r="L845"/>
      <c r="M845"/>
      <c r="N845"/>
      <c r="Q845"/>
      <c r="R845"/>
      <c r="S845"/>
      <c r="T845" s="47"/>
      <c r="U845"/>
      <c r="V845"/>
      <c r="W845"/>
      <c r="X845"/>
      <c r="Y845"/>
      <c r="Z845" s="12"/>
      <c r="AA845" s="12"/>
      <c r="AB845" s="12"/>
      <c r="AC845" s="12"/>
      <c r="AD845"/>
      <c r="AE845"/>
      <c r="AF845"/>
      <c r="AG845"/>
      <c r="AH845"/>
      <c r="AI845"/>
      <c r="AJ845"/>
      <c r="AK845"/>
      <c r="AL845"/>
      <c r="AM845"/>
      <c r="AN845"/>
      <c r="AO845"/>
      <c r="AP845"/>
      <c r="AQ845"/>
      <c r="AR845"/>
      <c r="AS845"/>
      <c r="AT845"/>
      <c r="AU845"/>
      <c r="AV845"/>
      <c r="AW845"/>
      <c r="AX845"/>
      <c r="AY845"/>
      <c r="AZ845"/>
      <c r="BA845"/>
      <c r="BB845"/>
    </row>
    <row r="846" spans="1:54" s="8" customFormat="1">
      <c r="A846"/>
      <c r="B846"/>
      <c r="C846"/>
      <c r="D846"/>
      <c r="E846"/>
      <c r="F846"/>
      <c r="G846"/>
      <c r="H846"/>
      <c r="I846"/>
      <c r="J846"/>
      <c r="K846"/>
      <c r="L846"/>
      <c r="M846"/>
      <c r="N846"/>
      <c r="Q846"/>
      <c r="R846"/>
      <c r="S846"/>
      <c r="T846" s="47"/>
      <c r="U846"/>
      <c r="V846"/>
      <c r="W846"/>
      <c r="X846"/>
      <c r="Y846"/>
      <c r="Z846" s="12"/>
      <c r="AA846" s="12"/>
      <c r="AB846" s="12"/>
      <c r="AC846" s="12"/>
      <c r="AD846"/>
      <c r="AE846"/>
      <c r="AF846"/>
      <c r="AG846"/>
      <c r="AH846"/>
      <c r="AI846"/>
      <c r="AJ846"/>
      <c r="AK846"/>
      <c r="AL846"/>
      <c r="AM846"/>
      <c r="AN846"/>
      <c r="AO846"/>
      <c r="AP846"/>
      <c r="AQ846"/>
      <c r="AR846"/>
      <c r="AS846"/>
      <c r="AT846"/>
      <c r="AU846"/>
      <c r="AV846"/>
      <c r="AW846"/>
      <c r="AX846"/>
      <c r="AY846"/>
      <c r="AZ846"/>
      <c r="BA846"/>
      <c r="BB846"/>
    </row>
    <row r="847" spans="1:54" s="8" customFormat="1">
      <c r="A847"/>
      <c r="B847"/>
      <c r="C847"/>
      <c r="D847"/>
      <c r="E847"/>
      <c r="F847"/>
      <c r="G847"/>
      <c r="H847"/>
      <c r="I847"/>
      <c r="J847"/>
      <c r="K847"/>
      <c r="L847"/>
      <c r="M847"/>
      <c r="N847"/>
      <c r="Q847"/>
      <c r="R847"/>
      <c r="S847"/>
      <c r="T847" s="47"/>
      <c r="U847"/>
      <c r="V847"/>
      <c r="W847"/>
      <c r="X847"/>
      <c r="Y847"/>
      <c r="Z847" s="12"/>
      <c r="AA847" s="12"/>
      <c r="AB847" s="12"/>
      <c r="AC847" s="12"/>
      <c r="AD847"/>
      <c r="AE847"/>
      <c r="AF847"/>
      <c r="AG847"/>
      <c r="AH847"/>
      <c r="AI847"/>
      <c r="AJ847"/>
      <c r="AK847"/>
      <c r="AL847"/>
      <c r="AM847"/>
      <c r="AN847"/>
      <c r="AO847"/>
      <c r="AP847"/>
      <c r="AQ847"/>
      <c r="AR847"/>
      <c r="AS847"/>
      <c r="AT847"/>
      <c r="AU847"/>
      <c r="AV847"/>
      <c r="AW847"/>
      <c r="AX847"/>
      <c r="AY847"/>
      <c r="AZ847"/>
      <c r="BA847"/>
      <c r="BB847"/>
    </row>
    <row r="848" spans="1:54" s="8" customFormat="1">
      <c r="A848"/>
      <c r="B848"/>
      <c r="C848"/>
      <c r="D848"/>
      <c r="E848"/>
      <c r="F848"/>
      <c r="G848"/>
      <c r="H848"/>
      <c r="I848"/>
      <c r="J848"/>
      <c r="K848"/>
      <c r="L848"/>
      <c r="M848"/>
      <c r="N848"/>
      <c r="Q848"/>
      <c r="R848"/>
      <c r="S848"/>
      <c r="T848" s="47"/>
      <c r="U848"/>
      <c r="V848"/>
      <c r="W848"/>
      <c r="X848"/>
      <c r="Y848"/>
      <c r="Z848" s="12"/>
      <c r="AA848" s="12"/>
      <c r="AB848" s="12"/>
      <c r="AC848" s="12"/>
      <c r="AD848"/>
      <c r="AE848"/>
      <c r="AF848"/>
      <c r="AG848"/>
      <c r="AH848"/>
      <c r="AI848"/>
      <c r="AJ848"/>
      <c r="AK848"/>
      <c r="AL848"/>
      <c r="AM848"/>
      <c r="AN848"/>
      <c r="AO848"/>
      <c r="AP848"/>
      <c r="AQ848"/>
      <c r="AR848"/>
      <c r="AS848"/>
      <c r="AT848"/>
      <c r="AU848"/>
      <c r="AV848"/>
      <c r="AW848"/>
      <c r="AX848"/>
      <c r="AY848"/>
      <c r="AZ848"/>
      <c r="BA848"/>
      <c r="BB848"/>
    </row>
    <row r="849" spans="1:54" s="8" customFormat="1">
      <c r="A849"/>
      <c r="B849"/>
      <c r="C849"/>
      <c r="D849"/>
      <c r="E849"/>
      <c r="F849"/>
      <c r="G849"/>
      <c r="H849"/>
      <c r="I849"/>
      <c r="J849"/>
      <c r="K849"/>
      <c r="L849"/>
      <c r="M849"/>
      <c r="N849"/>
      <c r="Q849"/>
      <c r="R849"/>
      <c r="S849"/>
      <c r="T849" s="47"/>
      <c r="U849"/>
      <c r="V849"/>
      <c r="W849"/>
      <c r="X849"/>
      <c r="Y849"/>
      <c r="Z849" s="12"/>
      <c r="AA849" s="12"/>
      <c r="AB849" s="12"/>
      <c r="AC849" s="12"/>
      <c r="AD849"/>
      <c r="AE849"/>
      <c r="AF849"/>
      <c r="AG849"/>
      <c r="AH849"/>
      <c r="AI849"/>
      <c r="AJ849"/>
      <c r="AK849"/>
      <c r="AL849"/>
      <c r="AM849"/>
      <c r="AN849"/>
      <c r="AO849"/>
      <c r="AP849"/>
      <c r="AQ849"/>
      <c r="AR849"/>
      <c r="AS849"/>
      <c r="AT849"/>
      <c r="AU849"/>
      <c r="AV849"/>
      <c r="AW849"/>
      <c r="AX849"/>
      <c r="AY849"/>
      <c r="AZ849"/>
      <c r="BA849"/>
      <c r="BB849"/>
    </row>
    <row r="850" spans="1:54" s="8" customFormat="1">
      <c r="A850"/>
      <c r="B850"/>
      <c r="C850"/>
      <c r="D850"/>
      <c r="E850"/>
      <c r="F850"/>
      <c r="G850"/>
      <c r="H850"/>
      <c r="I850"/>
      <c r="J850"/>
      <c r="K850"/>
      <c r="L850"/>
      <c r="M850"/>
      <c r="N850"/>
      <c r="Q850"/>
      <c r="R850"/>
      <c r="S850"/>
      <c r="T850" s="47"/>
      <c r="U850"/>
      <c r="V850"/>
      <c r="W850"/>
      <c r="X850"/>
      <c r="Y850"/>
      <c r="Z850" s="12"/>
      <c r="AA850" s="12"/>
      <c r="AB850" s="12"/>
      <c r="AC850" s="12"/>
      <c r="AD850"/>
      <c r="AE850"/>
      <c r="AF850"/>
      <c r="AG850"/>
      <c r="AH850"/>
      <c r="AI850"/>
      <c r="AJ850"/>
      <c r="AK850"/>
      <c r="AL850"/>
      <c r="AM850"/>
      <c r="AN850"/>
      <c r="AO850"/>
      <c r="AP850"/>
      <c r="AQ850"/>
      <c r="AR850"/>
      <c r="AS850"/>
      <c r="AT850"/>
      <c r="AU850"/>
      <c r="AV850"/>
      <c r="AW850"/>
      <c r="AX850"/>
      <c r="AY850"/>
      <c r="AZ850"/>
      <c r="BA850"/>
      <c r="BB850"/>
    </row>
    <row r="851" spans="1:54" s="8" customFormat="1">
      <c r="A851"/>
      <c r="B851"/>
      <c r="C851"/>
      <c r="D851"/>
      <c r="E851"/>
      <c r="F851"/>
      <c r="G851"/>
      <c r="H851"/>
      <c r="I851"/>
      <c r="J851"/>
      <c r="K851"/>
      <c r="L851"/>
      <c r="M851"/>
      <c r="N851"/>
      <c r="Q851"/>
      <c r="R851"/>
      <c r="S851"/>
      <c r="T851" s="47"/>
      <c r="U851"/>
      <c r="V851"/>
      <c r="W851"/>
      <c r="X851"/>
      <c r="Y851"/>
      <c r="Z851" s="12"/>
      <c r="AA851" s="12"/>
      <c r="AB851" s="12"/>
      <c r="AC851" s="12"/>
      <c r="AD851"/>
      <c r="AE851"/>
      <c r="AF851"/>
      <c r="AG851"/>
      <c r="AH851"/>
      <c r="AI851"/>
      <c r="AJ851"/>
      <c r="AK851"/>
      <c r="AL851"/>
      <c r="AM851"/>
      <c r="AN851"/>
      <c r="AO851"/>
      <c r="AP851"/>
      <c r="AQ851"/>
      <c r="AR851"/>
      <c r="AS851"/>
      <c r="AT851"/>
      <c r="AU851"/>
      <c r="AV851"/>
      <c r="AW851"/>
      <c r="AX851"/>
      <c r="AY851"/>
      <c r="AZ851"/>
      <c r="BA851"/>
      <c r="BB851"/>
    </row>
    <row r="852" spans="1:54" s="8" customFormat="1">
      <c r="A852"/>
      <c r="B852"/>
      <c r="C852"/>
      <c r="D852"/>
      <c r="E852"/>
      <c r="F852"/>
      <c r="G852"/>
      <c r="H852"/>
      <c r="I852"/>
      <c r="J852"/>
      <c r="K852"/>
      <c r="L852"/>
      <c r="M852"/>
      <c r="N852"/>
      <c r="Q852"/>
      <c r="R852"/>
      <c r="S852"/>
      <c r="T852" s="47"/>
      <c r="U852"/>
      <c r="V852"/>
      <c r="W852"/>
      <c r="X852"/>
      <c r="Y852"/>
      <c r="Z852" s="12"/>
      <c r="AA852" s="12"/>
      <c r="AB852" s="12"/>
      <c r="AC852" s="12"/>
      <c r="AD852"/>
      <c r="AE852"/>
      <c r="AF852"/>
      <c r="AG852"/>
      <c r="AH852"/>
      <c r="AI852"/>
      <c r="AJ852"/>
      <c r="AK852"/>
      <c r="AL852"/>
      <c r="AM852"/>
      <c r="AN852"/>
      <c r="AO852"/>
      <c r="AP852"/>
      <c r="AQ852"/>
      <c r="AR852"/>
      <c r="AS852"/>
      <c r="AT852"/>
      <c r="AU852"/>
      <c r="AV852"/>
      <c r="AW852"/>
      <c r="AX852"/>
      <c r="AY852"/>
      <c r="AZ852"/>
      <c r="BA852"/>
      <c r="BB852"/>
    </row>
    <row r="853" spans="1:54" s="8" customFormat="1">
      <c r="A853"/>
      <c r="B853"/>
      <c r="C853"/>
      <c r="D853"/>
      <c r="E853"/>
      <c r="F853"/>
      <c r="G853"/>
      <c r="H853"/>
      <c r="I853"/>
      <c r="J853"/>
      <c r="K853"/>
      <c r="L853"/>
      <c r="M853"/>
      <c r="N853"/>
      <c r="Q853"/>
      <c r="R853"/>
      <c r="S853"/>
      <c r="T853" s="47"/>
      <c r="U853"/>
      <c r="V853"/>
      <c r="W853"/>
      <c r="X853"/>
      <c r="Y853"/>
      <c r="Z853" s="12"/>
      <c r="AA853" s="12"/>
      <c r="AB853" s="12"/>
      <c r="AC853" s="12"/>
      <c r="AD853"/>
      <c r="AE853"/>
      <c r="AF853"/>
      <c r="AG853"/>
      <c r="AH853"/>
      <c r="AI853"/>
      <c r="AJ853"/>
      <c r="AK853"/>
      <c r="AL853"/>
      <c r="AM853"/>
      <c r="AN853"/>
      <c r="AO853"/>
      <c r="AP853"/>
      <c r="AQ853"/>
      <c r="AR853"/>
      <c r="AS853"/>
      <c r="AT853"/>
      <c r="AU853"/>
      <c r="AV853"/>
      <c r="AW853"/>
      <c r="AX853"/>
      <c r="AY853"/>
      <c r="AZ853"/>
      <c r="BA853"/>
      <c r="BB853"/>
    </row>
    <row r="854" spans="1:54" s="8" customFormat="1">
      <c r="A854"/>
      <c r="B854"/>
      <c r="C854"/>
      <c r="D854"/>
      <c r="E854"/>
      <c r="F854"/>
      <c r="G854"/>
      <c r="H854"/>
      <c r="I854"/>
      <c r="J854"/>
      <c r="K854"/>
      <c r="L854"/>
      <c r="M854"/>
      <c r="N854"/>
      <c r="Q854"/>
      <c r="R854"/>
      <c r="S854"/>
      <c r="T854" s="47"/>
      <c r="U854"/>
      <c r="V854"/>
      <c r="W854"/>
      <c r="X854"/>
      <c r="Y854"/>
      <c r="Z854" s="12"/>
      <c r="AA854" s="12"/>
      <c r="AB854" s="12"/>
      <c r="AC854" s="12"/>
      <c r="AD854"/>
      <c r="AE854"/>
      <c r="AF854"/>
      <c r="AG854"/>
      <c r="AH854"/>
      <c r="AI854"/>
      <c r="AJ854"/>
      <c r="AK854"/>
      <c r="AL854"/>
      <c r="AM854"/>
      <c r="AN854"/>
      <c r="AO854"/>
      <c r="AP854"/>
      <c r="AQ854"/>
      <c r="AR854"/>
      <c r="AS854"/>
      <c r="AT854"/>
      <c r="AU854"/>
      <c r="AV854"/>
      <c r="AW854"/>
      <c r="AX854"/>
      <c r="AY854"/>
      <c r="AZ854"/>
      <c r="BA854"/>
      <c r="BB854"/>
    </row>
    <row r="855" spans="1:54" s="8" customFormat="1">
      <c r="A855"/>
      <c r="B855"/>
      <c r="C855"/>
      <c r="D855"/>
      <c r="E855"/>
      <c r="F855"/>
      <c r="G855"/>
      <c r="H855"/>
      <c r="I855"/>
      <c r="J855"/>
      <c r="K855"/>
      <c r="L855"/>
      <c r="M855"/>
      <c r="N855"/>
      <c r="Q855"/>
      <c r="R855"/>
      <c r="S855"/>
      <c r="T855" s="47"/>
      <c r="U855"/>
      <c r="V855"/>
      <c r="W855"/>
      <c r="X855"/>
      <c r="Y855"/>
      <c r="Z855" s="12"/>
      <c r="AA855" s="12"/>
      <c r="AB855" s="12"/>
      <c r="AC855" s="12"/>
      <c r="AD855"/>
      <c r="AE855"/>
      <c r="AF855"/>
      <c r="AG855"/>
      <c r="AH855"/>
      <c r="AI855"/>
      <c r="AJ855"/>
      <c r="AK855"/>
      <c r="AL855"/>
      <c r="AM855"/>
      <c r="AN855"/>
      <c r="AO855"/>
      <c r="AP855"/>
      <c r="AQ855"/>
      <c r="AR855"/>
      <c r="AS855"/>
      <c r="AT855"/>
      <c r="AU855"/>
      <c r="AV855"/>
      <c r="AW855"/>
      <c r="AX855"/>
      <c r="AY855"/>
      <c r="AZ855"/>
      <c r="BA855"/>
      <c r="BB855"/>
    </row>
    <row r="856" spans="1:54" s="8" customFormat="1">
      <c r="A856"/>
      <c r="B856"/>
      <c r="C856"/>
      <c r="D856"/>
      <c r="E856"/>
      <c r="F856"/>
      <c r="G856"/>
      <c r="H856"/>
      <c r="I856"/>
      <c r="J856"/>
      <c r="K856"/>
      <c r="L856"/>
      <c r="M856"/>
      <c r="N856"/>
      <c r="Q856"/>
      <c r="R856"/>
      <c r="S856"/>
      <c r="T856" s="47"/>
      <c r="U856"/>
      <c r="V856"/>
      <c r="W856"/>
      <c r="X856"/>
      <c r="Y856"/>
      <c r="Z856" s="12"/>
      <c r="AA856" s="12"/>
      <c r="AB856" s="12"/>
      <c r="AC856" s="12"/>
      <c r="AD856"/>
      <c r="AE856"/>
      <c r="AF856"/>
      <c r="AG856"/>
      <c r="AH856"/>
      <c r="AI856"/>
      <c r="AJ856"/>
      <c r="AK856"/>
      <c r="AL856"/>
      <c r="AM856"/>
      <c r="AN856"/>
      <c r="AO856"/>
      <c r="AP856"/>
      <c r="AQ856"/>
      <c r="AR856"/>
      <c r="AS856"/>
      <c r="AT856"/>
      <c r="AU856"/>
      <c r="AV856"/>
      <c r="AW856"/>
      <c r="AX856"/>
      <c r="AY856"/>
      <c r="AZ856"/>
      <c r="BA856"/>
      <c r="BB856"/>
    </row>
    <row r="857" spans="1:54" s="8" customFormat="1">
      <c r="A857"/>
      <c r="B857"/>
      <c r="C857"/>
      <c r="D857"/>
      <c r="E857"/>
      <c r="F857"/>
      <c r="G857"/>
      <c r="H857"/>
      <c r="I857"/>
      <c r="J857"/>
      <c r="K857"/>
      <c r="L857"/>
      <c r="M857"/>
      <c r="N857"/>
      <c r="Q857"/>
      <c r="R857"/>
      <c r="S857"/>
      <c r="T857" s="47"/>
      <c r="U857"/>
      <c r="V857"/>
      <c r="W857"/>
      <c r="X857"/>
      <c r="Y857"/>
      <c r="Z857" s="12"/>
      <c r="AA857" s="12"/>
      <c r="AB857" s="12"/>
      <c r="AC857" s="12"/>
      <c r="AD857"/>
      <c r="AE857"/>
      <c r="AF857"/>
      <c r="AG857"/>
      <c r="AH857"/>
      <c r="AI857"/>
      <c r="AJ857"/>
      <c r="AK857"/>
      <c r="AL857"/>
      <c r="AM857"/>
      <c r="AN857"/>
      <c r="AO857"/>
      <c r="AP857"/>
      <c r="AQ857"/>
      <c r="AR857"/>
      <c r="AS857"/>
      <c r="AT857"/>
      <c r="AU857"/>
      <c r="AV857"/>
      <c r="AW857"/>
      <c r="AX857"/>
      <c r="AY857"/>
      <c r="AZ857"/>
      <c r="BA857"/>
      <c r="BB857"/>
    </row>
    <row r="858" spans="1:54" s="8" customFormat="1">
      <c r="A858"/>
      <c r="B858"/>
      <c r="C858"/>
      <c r="D858"/>
      <c r="E858"/>
      <c r="F858"/>
      <c r="G858"/>
      <c r="H858"/>
      <c r="I858"/>
      <c r="J858"/>
      <c r="K858"/>
      <c r="L858"/>
      <c r="M858"/>
      <c r="N858"/>
      <c r="Q858"/>
      <c r="R858"/>
      <c r="S858"/>
      <c r="T858" s="47"/>
      <c r="U858"/>
      <c r="V858"/>
      <c r="W858"/>
      <c r="X858"/>
      <c r="Y858"/>
      <c r="Z858" s="12"/>
      <c r="AA858" s="12"/>
      <c r="AB858" s="12"/>
      <c r="AC858" s="12"/>
      <c r="AD858"/>
      <c r="AE858"/>
      <c r="AF858"/>
      <c r="AG858"/>
      <c r="AH858"/>
      <c r="AI858"/>
      <c r="AJ858"/>
      <c r="AK858"/>
      <c r="AL858"/>
      <c r="AM858"/>
      <c r="AN858"/>
      <c r="AO858"/>
      <c r="AP858"/>
      <c r="AQ858"/>
      <c r="AR858"/>
      <c r="AS858"/>
      <c r="AT858"/>
      <c r="AU858"/>
      <c r="AV858"/>
      <c r="AW858"/>
      <c r="AX858"/>
      <c r="AY858"/>
      <c r="AZ858"/>
      <c r="BA858"/>
      <c r="BB858"/>
    </row>
    <row r="859" spans="1:54" s="8" customFormat="1">
      <c r="A859"/>
      <c r="B859"/>
      <c r="C859"/>
      <c r="D859"/>
      <c r="E859"/>
      <c r="F859"/>
      <c r="G859"/>
      <c r="H859"/>
      <c r="I859"/>
      <c r="J859"/>
      <c r="K859"/>
      <c r="L859"/>
      <c r="M859"/>
      <c r="N859"/>
      <c r="Q859"/>
      <c r="R859"/>
      <c r="S859"/>
      <c r="T859" s="47"/>
      <c r="U859"/>
      <c r="V859"/>
      <c r="W859"/>
      <c r="X859"/>
      <c r="Y859"/>
      <c r="Z859" s="12"/>
      <c r="AA859" s="12"/>
      <c r="AB859" s="12"/>
      <c r="AC859" s="12"/>
      <c r="AD859"/>
      <c r="AE859"/>
      <c r="AF859"/>
      <c r="AG859"/>
      <c r="AH859"/>
      <c r="AI859"/>
      <c r="AJ859"/>
      <c r="AK859"/>
      <c r="AL859"/>
      <c r="AM859"/>
      <c r="AN859"/>
      <c r="AO859"/>
      <c r="AP859"/>
      <c r="AQ859"/>
      <c r="AR859"/>
      <c r="AS859"/>
      <c r="AT859"/>
      <c r="AU859"/>
      <c r="AV859"/>
      <c r="AW859"/>
      <c r="AX859"/>
      <c r="AY859"/>
      <c r="AZ859"/>
      <c r="BA859"/>
      <c r="BB859"/>
    </row>
    <row r="860" spans="1:54" s="8" customFormat="1">
      <c r="A860"/>
      <c r="B860"/>
      <c r="C860"/>
      <c r="D860"/>
      <c r="E860"/>
      <c r="F860"/>
      <c r="G860"/>
      <c r="H860"/>
      <c r="I860"/>
      <c r="J860"/>
      <c r="K860"/>
      <c r="L860"/>
      <c r="M860"/>
      <c r="N860"/>
      <c r="Q860"/>
      <c r="R860"/>
      <c r="S860"/>
      <c r="T860" s="47"/>
      <c r="U860"/>
      <c r="V860"/>
      <c r="W860"/>
      <c r="X860"/>
      <c r="Y860"/>
      <c r="Z860" s="12"/>
      <c r="AA860" s="12"/>
      <c r="AB860" s="12"/>
      <c r="AC860" s="12"/>
      <c r="AD860"/>
      <c r="AE860"/>
      <c r="AF860"/>
      <c r="AG860"/>
      <c r="AH860"/>
      <c r="AI860"/>
      <c r="AJ860"/>
      <c r="AK860"/>
      <c r="AL860"/>
      <c r="AM860"/>
      <c r="AN860"/>
      <c r="AO860"/>
      <c r="AP860"/>
      <c r="AQ860"/>
      <c r="AR860"/>
      <c r="AS860"/>
      <c r="AT860"/>
      <c r="AU860"/>
      <c r="AV860"/>
      <c r="AW860"/>
      <c r="AX860"/>
      <c r="AY860"/>
      <c r="AZ860"/>
      <c r="BA860"/>
      <c r="BB860"/>
    </row>
    <row r="861" spans="1:54" s="8" customFormat="1">
      <c r="A861"/>
      <c r="B861"/>
      <c r="C861"/>
      <c r="D861"/>
      <c r="E861"/>
      <c r="F861"/>
      <c r="G861"/>
      <c r="H861"/>
      <c r="I861"/>
      <c r="J861"/>
      <c r="K861"/>
      <c r="L861"/>
      <c r="M861"/>
      <c r="N861"/>
      <c r="Q861"/>
      <c r="R861"/>
      <c r="S861"/>
      <c r="T861" s="47"/>
      <c r="U861"/>
      <c r="V861"/>
      <c r="W861"/>
      <c r="X861"/>
      <c r="Y861"/>
      <c r="Z861" s="12"/>
      <c r="AA861" s="12"/>
      <c r="AB861" s="12"/>
      <c r="AC861" s="12"/>
      <c r="AD861"/>
      <c r="AE861"/>
      <c r="AF861"/>
      <c r="AG861"/>
      <c r="AH861"/>
      <c r="AI861"/>
      <c r="AJ861"/>
      <c r="AK861"/>
      <c r="AL861"/>
      <c r="AM861"/>
      <c r="AN861"/>
      <c r="AO861"/>
      <c r="AP861"/>
      <c r="AQ861"/>
      <c r="AR861"/>
      <c r="AS861"/>
      <c r="AT861"/>
      <c r="AU861"/>
      <c r="AV861"/>
      <c r="AW861"/>
      <c r="AX861"/>
      <c r="AY861"/>
      <c r="AZ861"/>
      <c r="BA861"/>
      <c r="BB861"/>
    </row>
    <row r="862" spans="1:54" s="8" customFormat="1">
      <c r="A862"/>
      <c r="B862"/>
      <c r="C862"/>
      <c r="D862"/>
      <c r="E862"/>
      <c r="F862"/>
      <c r="G862"/>
      <c r="H862"/>
      <c r="I862"/>
      <c r="J862"/>
      <c r="K862"/>
      <c r="L862"/>
      <c r="M862"/>
      <c r="N862"/>
      <c r="Q862"/>
      <c r="R862"/>
      <c r="S862"/>
      <c r="T862" s="47"/>
      <c r="U862"/>
      <c r="V862"/>
      <c r="W862"/>
      <c r="X862"/>
      <c r="Y862"/>
      <c r="Z862" s="12"/>
      <c r="AA862" s="12"/>
      <c r="AB862" s="12"/>
      <c r="AC862" s="12"/>
      <c r="AD862"/>
      <c r="AE862"/>
      <c r="AF862"/>
      <c r="AG862"/>
      <c r="AH862"/>
      <c r="AI862"/>
      <c r="AJ862"/>
      <c r="AK862"/>
      <c r="AL862"/>
      <c r="AM862"/>
      <c r="AN862"/>
      <c r="AO862"/>
      <c r="AP862"/>
      <c r="AQ862"/>
      <c r="AR862"/>
      <c r="AS862"/>
      <c r="AT862"/>
      <c r="AU862"/>
      <c r="AV862"/>
      <c r="AW862"/>
      <c r="AX862"/>
      <c r="AY862"/>
      <c r="AZ862"/>
      <c r="BA862"/>
      <c r="BB862"/>
    </row>
    <row r="863" spans="1:54" s="8" customFormat="1">
      <c r="A863"/>
      <c r="B863"/>
      <c r="C863"/>
      <c r="D863"/>
      <c r="E863"/>
      <c r="F863"/>
      <c r="G863"/>
      <c r="H863"/>
      <c r="I863"/>
      <c r="J863"/>
      <c r="K863"/>
      <c r="L863"/>
      <c r="M863"/>
      <c r="N863"/>
      <c r="Q863"/>
      <c r="R863"/>
      <c r="S863"/>
      <c r="T863" s="47"/>
      <c r="U863"/>
      <c r="V863"/>
      <c r="W863"/>
      <c r="X863"/>
      <c r="Y863"/>
      <c r="Z863" s="12"/>
      <c r="AA863" s="12"/>
      <c r="AB863" s="12"/>
      <c r="AC863" s="12"/>
      <c r="AD863"/>
      <c r="AE863"/>
      <c r="AF863"/>
      <c r="AG863"/>
      <c r="AH863"/>
      <c r="AI863"/>
      <c r="AJ863"/>
      <c r="AK863"/>
      <c r="AL863"/>
      <c r="AM863"/>
      <c r="AN863"/>
      <c r="AO863"/>
      <c r="AP863"/>
      <c r="AQ863"/>
      <c r="AR863"/>
      <c r="AS863"/>
      <c r="AT863"/>
      <c r="AU863"/>
      <c r="AV863"/>
      <c r="AW863"/>
      <c r="AX863"/>
      <c r="AY863"/>
      <c r="AZ863"/>
      <c r="BA863"/>
      <c r="BB863"/>
    </row>
    <row r="864" spans="1:54" s="8" customFormat="1">
      <c r="A864"/>
      <c r="B864"/>
      <c r="C864"/>
      <c r="D864"/>
      <c r="E864"/>
      <c r="F864"/>
      <c r="G864"/>
      <c r="H864"/>
      <c r="I864"/>
      <c r="J864"/>
      <c r="K864"/>
      <c r="L864"/>
      <c r="M864"/>
      <c r="N864"/>
      <c r="Q864"/>
      <c r="R864"/>
      <c r="S864"/>
      <c r="T864" s="47"/>
      <c r="U864"/>
      <c r="V864"/>
      <c r="W864"/>
      <c r="X864"/>
      <c r="Y864"/>
      <c r="Z864" s="12"/>
      <c r="AA864" s="12"/>
      <c r="AB864" s="12"/>
      <c r="AC864" s="12"/>
      <c r="AD864"/>
      <c r="AE864"/>
      <c r="AF864"/>
      <c r="AG864"/>
      <c r="AH864"/>
      <c r="AI864"/>
      <c r="AJ864"/>
      <c r="AK864"/>
      <c r="AL864"/>
      <c r="AM864"/>
      <c r="AN864"/>
      <c r="AO864"/>
      <c r="AP864"/>
      <c r="AQ864"/>
      <c r="AR864"/>
      <c r="AS864"/>
      <c r="AT864"/>
      <c r="AU864"/>
      <c r="AV864"/>
      <c r="AW864"/>
      <c r="AX864"/>
      <c r="AY864"/>
      <c r="AZ864"/>
      <c r="BA864"/>
      <c r="BB864"/>
    </row>
    <row r="865" spans="1:54" s="8" customFormat="1">
      <c r="A865"/>
      <c r="B865"/>
      <c r="C865"/>
      <c r="D865"/>
      <c r="E865"/>
      <c r="F865"/>
      <c r="G865"/>
      <c r="H865"/>
      <c r="I865"/>
      <c r="J865"/>
      <c r="K865"/>
      <c r="L865"/>
      <c r="M865"/>
      <c r="N865"/>
      <c r="Q865"/>
      <c r="R865"/>
      <c r="S865"/>
      <c r="T865" s="47"/>
      <c r="U865"/>
      <c r="V865"/>
      <c r="W865"/>
      <c r="X865"/>
      <c r="Y865"/>
      <c r="Z865" s="12"/>
      <c r="AA865" s="12"/>
      <c r="AB865" s="12"/>
      <c r="AC865" s="12"/>
      <c r="AD865"/>
      <c r="AE865"/>
      <c r="AF865"/>
      <c r="AG865"/>
      <c r="AH865"/>
      <c r="AI865"/>
      <c r="AJ865"/>
      <c r="AK865"/>
      <c r="AL865"/>
      <c r="AM865"/>
      <c r="AN865"/>
      <c r="AO865"/>
      <c r="AP865"/>
      <c r="AQ865"/>
      <c r="AR865"/>
      <c r="AS865"/>
      <c r="AT865"/>
      <c r="AU865"/>
      <c r="AV865"/>
      <c r="AW865"/>
      <c r="AX865"/>
      <c r="AY865"/>
      <c r="AZ865"/>
      <c r="BA865"/>
      <c r="BB865"/>
    </row>
    <row r="866" spans="1:54" s="8" customFormat="1">
      <c r="A866"/>
      <c r="B866"/>
      <c r="C866"/>
      <c r="D866"/>
      <c r="E866"/>
      <c r="F866"/>
      <c r="G866"/>
      <c r="H866"/>
      <c r="I866"/>
      <c r="J866"/>
      <c r="K866"/>
      <c r="L866"/>
      <c r="M866"/>
      <c r="N866"/>
      <c r="Q866"/>
      <c r="R866"/>
      <c r="S866"/>
      <c r="T866" s="47"/>
      <c r="U866"/>
      <c r="V866"/>
      <c r="W866"/>
      <c r="X866"/>
      <c r="Y866"/>
      <c r="Z866" s="12"/>
      <c r="AA866" s="12"/>
      <c r="AB866" s="12"/>
      <c r="AC866" s="12"/>
      <c r="AD866"/>
      <c r="AE866"/>
      <c r="AF866"/>
      <c r="AG866"/>
      <c r="AH866"/>
      <c r="AI866"/>
      <c r="AJ866"/>
      <c r="AK866"/>
      <c r="AL866"/>
      <c r="AM866"/>
      <c r="AN866"/>
      <c r="AO866"/>
      <c r="AP866"/>
      <c r="AQ866"/>
      <c r="AR866"/>
      <c r="AS866"/>
      <c r="AT866"/>
      <c r="AU866"/>
      <c r="AV866"/>
      <c r="AW866"/>
      <c r="AX866"/>
      <c r="AY866"/>
      <c r="AZ866"/>
      <c r="BA866"/>
      <c r="BB866"/>
    </row>
    <row r="867" spans="1:54" s="8" customFormat="1">
      <c r="A867"/>
      <c r="B867"/>
      <c r="C867"/>
      <c r="D867"/>
      <c r="E867"/>
      <c r="F867"/>
      <c r="G867"/>
      <c r="H867"/>
      <c r="I867"/>
      <c r="J867"/>
      <c r="K867"/>
      <c r="L867"/>
      <c r="M867"/>
      <c r="N867"/>
      <c r="Q867"/>
      <c r="R867"/>
      <c r="S867"/>
      <c r="T867" s="47"/>
      <c r="U867"/>
      <c r="V867"/>
      <c r="W867"/>
      <c r="X867"/>
      <c r="Y867"/>
      <c r="Z867" s="12"/>
      <c r="AA867" s="12"/>
      <c r="AB867" s="12"/>
      <c r="AC867" s="12"/>
      <c r="AD867"/>
      <c r="AE867"/>
      <c r="AF867"/>
      <c r="AG867"/>
      <c r="AH867"/>
      <c r="AI867"/>
      <c r="AJ867"/>
      <c r="AK867"/>
      <c r="AL867"/>
      <c r="AM867"/>
      <c r="AN867"/>
      <c r="AO867"/>
      <c r="AP867"/>
      <c r="AQ867"/>
      <c r="AR867"/>
      <c r="AS867"/>
      <c r="AT867"/>
      <c r="AU867"/>
      <c r="AV867"/>
      <c r="AW867"/>
      <c r="AX867"/>
      <c r="AY867"/>
      <c r="AZ867"/>
      <c r="BA867"/>
      <c r="BB867"/>
    </row>
    <row r="868" spans="1:54" s="8" customFormat="1">
      <c r="A868"/>
      <c r="B868"/>
      <c r="C868"/>
      <c r="D868"/>
      <c r="E868"/>
      <c r="F868"/>
      <c r="G868"/>
      <c r="H868"/>
      <c r="I868"/>
      <c r="J868"/>
      <c r="K868"/>
      <c r="L868"/>
      <c r="M868"/>
      <c r="N868"/>
      <c r="Q868"/>
      <c r="R868"/>
      <c r="S868"/>
      <c r="T868" s="47"/>
      <c r="U868"/>
      <c r="V868"/>
      <c r="W868"/>
      <c r="X868"/>
      <c r="Y868"/>
      <c r="Z868" s="12"/>
      <c r="AA868" s="12"/>
      <c r="AB868" s="12"/>
      <c r="AC868" s="12"/>
      <c r="AD868"/>
      <c r="AE868"/>
      <c r="AF868"/>
      <c r="AG868"/>
      <c r="AH868"/>
      <c r="AI868"/>
      <c r="AJ868"/>
      <c r="AK868"/>
      <c r="AL868"/>
      <c r="AM868"/>
      <c r="AN868"/>
      <c r="AO868"/>
      <c r="AP868"/>
      <c r="AQ868"/>
      <c r="AR868"/>
      <c r="AS868"/>
      <c r="AT868"/>
      <c r="AU868"/>
      <c r="AV868"/>
      <c r="AW868"/>
      <c r="AX868"/>
      <c r="AY868"/>
      <c r="AZ868"/>
      <c r="BA868"/>
      <c r="BB868"/>
    </row>
    <row r="869" spans="1:54" s="8" customFormat="1">
      <c r="A869"/>
      <c r="B869"/>
      <c r="C869"/>
      <c r="D869"/>
      <c r="E869"/>
      <c r="F869"/>
      <c r="G869"/>
      <c r="H869"/>
      <c r="I869"/>
      <c r="J869"/>
      <c r="K869"/>
      <c r="L869"/>
      <c r="M869"/>
      <c r="N869"/>
      <c r="Q869"/>
      <c r="R869"/>
      <c r="S869"/>
      <c r="T869" s="47"/>
      <c r="U869"/>
      <c r="V869"/>
      <c r="W869"/>
      <c r="X869"/>
      <c r="Y869"/>
      <c r="Z869" s="12"/>
      <c r="AA869" s="12"/>
      <c r="AB869" s="12"/>
      <c r="AC869" s="12"/>
      <c r="AD869"/>
      <c r="AE869"/>
      <c r="AF869"/>
      <c r="AG869"/>
      <c r="AH869"/>
      <c r="AI869"/>
      <c r="AJ869"/>
      <c r="AK869"/>
      <c r="AL869"/>
      <c r="AM869"/>
      <c r="AN869"/>
      <c r="AO869"/>
      <c r="AP869"/>
      <c r="AQ869"/>
      <c r="AR869"/>
      <c r="AS869"/>
      <c r="AT869"/>
      <c r="AU869"/>
      <c r="AV869"/>
      <c r="AW869"/>
      <c r="AX869"/>
      <c r="AY869"/>
      <c r="AZ869"/>
      <c r="BA869"/>
      <c r="BB869"/>
    </row>
    <row r="870" spans="1:54" s="8" customFormat="1">
      <c r="A870"/>
      <c r="B870"/>
      <c r="C870"/>
      <c r="D870"/>
      <c r="E870"/>
      <c r="F870"/>
      <c r="G870"/>
      <c r="H870"/>
      <c r="I870"/>
      <c r="J870"/>
      <c r="K870"/>
      <c r="L870"/>
      <c r="M870"/>
      <c r="N870"/>
      <c r="Q870"/>
      <c r="R870"/>
      <c r="S870"/>
      <c r="T870" s="47"/>
      <c r="U870"/>
      <c r="V870"/>
      <c r="W870"/>
      <c r="X870"/>
      <c r="Y870"/>
      <c r="Z870" s="12"/>
      <c r="AA870" s="12"/>
      <c r="AB870" s="12"/>
      <c r="AC870" s="12"/>
      <c r="AD870"/>
      <c r="AE870"/>
      <c r="AF870"/>
      <c r="AG870"/>
      <c r="AH870"/>
      <c r="AI870"/>
      <c r="AJ870"/>
      <c r="AK870"/>
      <c r="AL870"/>
      <c r="AM870"/>
      <c r="AN870"/>
      <c r="AO870"/>
      <c r="AP870"/>
      <c r="AQ870"/>
      <c r="AR870"/>
      <c r="AS870"/>
      <c r="AT870"/>
      <c r="AU870"/>
      <c r="AV870"/>
      <c r="AW870"/>
      <c r="AX870"/>
      <c r="AY870"/>
      <c r="AZ870"/>
      <c r="BA870"/>
      <c r="BB870"/>
    </row>
    <row r="871" spans="1:54" s="8" customFormat="1">
      <c r="A871"/>
      <c r="B871"/>
      <c r="C871"/>
      <c r="D871"/>
      <c r="E871"/>
      <c r="F871"/>
      <c r="G871"/>
      <c r="H871"/>
      <c r="I871"/>
      <c r="J871"/>
      <c r="K871"/>
      <c r="L871"/>
      <c r="M871"/>
      <c r="N871"/>
      <c r="Q871"/>
      <c r="R871"/>
      <c r="S871"/>
      <c r="T871" s="47"/>
      <c r="U871"/>
      <c r="V871"/>
      <c r="W871"/>
      <c r="X871"/>
      <c r="Y871"/>
      <c r="Z871" s="12"/>
      <c r="AA871" s="12"/>
      <c r="AB871" s="12"/>
      <c r="AC871" s="12"/>
      <c r="AD871"/>
      <c r="AE871"/>
      <c r="AF871"/>
      <c r="AG871"/>
      <c r="AH871"/>
      <c r="AI871"/>
      <c r="AJ871"/>
      <c r="AK871"/>
      <c r="AL871"/>
      <c r="AM871"/>
      <c r="AN871"/>
      <c r="AO871"/>
      <c r="AP871"/>
      <c r="AQ871"/>
      <c r="AR871"/>
      <c r="AS871"/>
      <c r="AT871"/>
      <c r="AU871"/>
      <c r="AV871"/>
      <c r="AW871"/>
      <c r="AX871"/>
      <c r="AY871"/>
      <c r="AZ871"/>
      <c r="BA871"/>
      <c r="BB871"/>
    </row>
    <row r="872" spans="1:54" s="8" customFormat="1">
      <c r="A872"/>
      <c r="B872"/>
      <c r="C872"/>
      <c r="D872"/>
      <c r="E872"/>
      <c r="F872"/>
      <c r="G872"/>
      <c r="H872"/>
      <c r="I872"/>
      <c r="J872"/>
      <c r="K872"/>
      <c r="L872"/>
      <c r="M872"/>
      <c r="N872"/>
      <c r="Q872"/>
      <c r="R872"/>
      <c r="S872"/>
      <c r="T872" s="47"/>
      <c r="U872"/>
      <c r="V872"/>
      <c r="W872"/>
      <c r="X872"/>
      <c r="Y872"/>
      <c r="Z872" s="12"/>
      <c r="AA872" s="12"/>
      <c r="AB872" s="12"/>
      <c r="AC872" s="12"/>
      <c r="AD872"/>
      <c r="AE872"/>
      <c r="AF872"/>
      <c r="AG872"/>
      <c r="AH872"/>
      <c r="AI872"/>
      <c r="AJ872"/>
      <c r="AK872"/>
      <c r="AL872"/>
      <c r="AM872"/>
      <c r="AN872"/>
      <c r="AO872"/>
      <c r="AP872"/>
      <c r="AQ872"/>
      <c r="AR872"/>
      <c r="AS872"/>
      <c r="AT872"/>
      <c r="AU872"/>
      <c r="AV872"/>
      <c r="AW872"/>
      <c r="AX872"/>
      <c r="AY872"/>
      <c r="AZ872"/>
      <c r="BA872"/>
      <c r="BB872"/>
    </row>
    <row r="873" spans="1:54" s="8" customFormat="1">
      <c r="A873"/>
      <c r="B873"/>
      <c r="C873"/>
      <c r="D873"/>
      <c r="E873"/>
      <c r="F873"/>
      <c r="G873"/>
      <c r="H873"/>
      <c r="I873"/>
      <c r="J873"/>
      <c r="K873"/>
      <c r="L873"/>
      <c r="M873"/>
      <c r="N873"/>
      <c r="Q873"/>
      <c r="R873"/>
      <c r="S873"/>
      <c r="T873" s="47"/>
      <c r="U873"/>
      <c r="V873"/>
      <c r="W873"/>
      <c r="X873"/>
      <c r="Y873"/>
      <c r="Z873" s="12"/>
      <c r="AA873" s="12"/>
      <c r="AB873" s="12"/>
      <c r="AC873" s="12"/>
      <c r="AD873"/>
      <c r="AE873"/>
      <c r="AF873"/>
      <c r="AG873"/>
      <c r="AH873"/>
      <c r="AI873"/>
      <c r="AJ873"/>
      <c r="AK873"/>
      <c r="AL873"/>
      <c r="AM873"/>
      <c r="AN873"/>
      <c r="AO873"/>
      <c r="AP873"/>
      <c r="AQ873"/>
      <c r="AR873"/>
      <c r="AS873"/>
      <c r="AT873"/>
      <c r="AU873"/>
      <c r="AV873"/>
      <c r="AW873"/>
      <c r="AX873"/>
      <c r="AY873"/>
      <c r="AZ873"/>
      <c r="BA873"/>
      <c r="BB873"/>
    </row>
    <row r="874" spans="1:54" s="8" customFormat="1">
      <c r="A874"/>
      <c r="B874"/>
      <c r="C874"/>
      <c r="D874"/>
      <c r="E874"/>
      <c r="F874"/>
      <c r="G874"/>
      <c r="H874"/>
      <c r="I874"/>
      <c r="J874"/>
      <c r="K874"/>
      <c r="L874"/>
      <c r="M874"/>
      <c r="N874"/>
      <c r="Q874"/>
      <c r="R874"/>
      <c r="S874"/>
      <c r="T874" s="47"/>
      <c r="U874"/>
      <c r="V874"/>
      <c r="W874"/>
      <c r="X874"/>
      <c r="Y874"/>
      <c r="Z874" s="12"/>
      <c r="AA874" s="12"/>
      <c r="AB874" s="12"/>
      <c r="AC874" s="12"/>
      <c r="AD874"/>
      <c r="AE874"/>
      <c r="AF874"/>
      <c r="AG874"/>
      <c r="AH874"/>
      <c r="AI874"/>
      <c r="AJ874"/>
      <c r="AK874"/>
      <c r="AL874"/>
      <c r="AM874"/>
      <c r="AN874"/>
      <c r="AO874"/>
      <c r="AP874"/>
      <c r="AQ874"/>
      <c r="AR874"/>
      <c r="AS874"/>
      <c r="AT874"/>
      <c r="AU874"/>
      <c r="AV874"/>
      <c r="AW874"/>
      <c r="AX874"/>
      <c r="AY874"/>
      <c r="AZ874"/>
      <c r="BA874"/>
      <c r="BB874"/>
    </row>
    <row r="875" spans="1:54" s="8" customFormat="1">
      <c r="A875"/>
      <c r="B875"/>
      <c r="C875"/>
      <c r="D875"/>
      <c r="E875"/>
      <c r="F875"/>
      <c r="G875"/>
      <c r="H875"/>
      <c r="I875"/>
      <c r="J875"/>
      <c r="K875"/>
      <c r="L875"/>
      <c r="M875"/>
      <c r="N875"/>
      <c r="Q875"/>
      <c r="R875"/>
      <c r="S875"/>
      <c r="T875" s="47"/>
      <c r="U875"/>
      <c r="V875"/>
      <c r="W875"/>
      <c r="X875"/>
      <c r="Y875"/>
      <c r="Z875" s="12"/>
      <c r="AA875" s="12"/>
      <c r="AB875" s="12"/>
      <c r="AC875" s="12"/>
      <c r="AD875"/>
      <c r="AE875"/>
      <c r="AF875"/>
      <c r="AG875"/>
      <c r="AH875"/>
      <c r="AI875"/>
      <c r="AJ875"/>
      <c r="AK875"/>
      <c r="AL875"/>
      <c r="AM875"/>
      <c r="AN875"/>
      <c r="AO875"/>
      <c r="AP875"/>
      <c r="AQ875"/>
      <c r="AR875"/>
      <c r="AS875"/>
      <c r="AT875"/>
      <c r="AU875"/>
      <c r="AV875"/>
      <c r="AW875"/>
      <c r="AX875"/>
      <c r="AY875"/>
      <c r="AZ875"/>
      <c r="BA875"/>
      <c r="BB875"/>
    </row>
    <row r="876" spans="1:54" s="8" customFormat="1">
      <c r="A876"/>
      <c r="B876"/>
      <c r="C876"/>
      <c r="D876"/>
      <c r="E876"/>
      <c r="F876"/>
      <c r="G876"/>
      <c r="H876"/>
      <c r="I876"/>
      <c r="J876"/>
      <c r="K876"/>
      <c r="L876"/>
      <c r="M876"/>
      <c r="N876"/>
      <c r="Q876"/>
      <c r="R876"/>
      <c r="S876"/>
      <c r="T876" s="47"/>
      <c r="U876"/>
      <c r="V876"/>
      <c r="W876"/>
      <c r="X876"/>
      <c r="Y876"/>
      <c r="Z876" s="12"/>
      <c r="AA876" s="12"/>
      <c r="AB876" s="12"/>
      <c r="AC876" s="12"/>
      <c r="AD876"/>
      <c r="AE876"/>
      <c r="AF876"/>
      <c r="AG876"/>
      <c r="AH876"/>
      <c r="AI876"/>
      <c r="AJ876"/>
      <c r="AK876"/>
      <c r="AL876"/>
      <c r="AM876"/>
      <c r="AN876"/>
      <c r="AO876"/>
      <c r="AP876"/>
      <c r="AQ876"/>
      <c r="AR876"/>
      <c r="AS876"/>
      <c r="AT876"/>
      <c r="AU876"/>
      <c r="AV876"/>
      <c r="AW876"/>
      <c r="AX876"/>
      <c r="AY876"/>
      <c r="AZ876"/>
      <c r="BA876"/>
      <c r="BB876"/>
    </row>
    <row r="877" spans="1:54" s="8" customFormat="1">
      <c r="A877"/>
      <c r="B877"/>
      <c r="C877"/>
      <c r="D877"/>
      <c r="E877"/>
      <c r="F877"/>
      <c r="G877"/>
      <c r="H877"/>
      <c r="I877"/>
      <c r="J877"/>
      <c r="K877"/>
      <c r="L877"/>
      <c r="M877"/>
      <c r="N877"/>
      <c r="Q877"/>
      <c r="R877"/>
      <c r="S877"/>
      <c r="T877" s="47"/>
      <c r="U877"/>
      <c r="V877"/>
      <c r="W877"/>
      <c r="X877"/>
      <c r="Y877"/>
      <c r="Z877" s="12"/>
      <c r="AA877" s="12"/>
      <c r="AB877" s="12"/>
      <c r="AC877" s="12"/>
      <c r="AD877"/>
      <c r="AE877"/>
      <c r="AF877"/>
      <c r="AG877"/>
      <c r="AH877"/>
      <c r="AI877"/>
      <c r="AJ877"/>
      <c r="AK877"/>
      <c r="AL877"/>
      <c r="AM877"/>
      <c r="AN877"/>
      <c r="AO877"/>
      <c r="AP877"/>
      <c r="AQ877"/>
      <c r="AR877"/>
      <c r="AS877"/>
      <c r="AT877"/>
      <c r="AU877"/>
      <c r="AV877"/>
      <c r="AW877"/>
      <c r="AX877"/>
      <c r="AY877"/>
      <c r="AZ877"/>
      <c r="BA877"/>
      <c r="BB877"/>
    </row>
    <row r="878" spans="1:54" s="8" customFormat="1">
      <c r="A878"/>
      <c r="B878"/>
      <c r="C878"/>
      <c r="D878"/>
      <c r="E878"/>
      <c r="F878"/>
      <c r="G878"/>
      <c r="H878"/>
      <c r="I878"/>
      <c r="J878"/>
      <c r="K878"/>
      <c r="L878"/>
      <c r="M878"/>
      <c r="N878"/>
      <c r="Q878"/>
      <c r="R878"/>
      <c r="S878"/>
      <c r="T878" s="47"/>
      <c r="U878"/>
      <c r="V878"/>
      <c r="W878"/>
      <c r="X878"/>
      <c r="Y878"/>
      <c r="Z878" s="12"/>
      <c r="AA878" s="12"/>
      <c r="AB878" s="12"/>
      <c r="AC878" s="12"/>
      <c r="AD878"/>
      <c r="AE878"/>
      <c r="AF878"/>
      <c r="AG878"/>
      <c r="AH878"/>
      <c r="AI878"/>
      <c r="AJ878"/>
      <c r="AK878"/>
      <c r="AL878"/>
      <c r="AM878"/>
      <c r="AN878"/>
      <c r="AO878"/>
      <c r="AP878"/>
      <c r="AQ878"/>
      <c r="AR878"/>
      <c r="AS878"/>
      <c r="AT878"/>
      <c r="AU878"/>
      <c r="AV878"/>
      <c r="AW878"/>
      <c r="AX878"/>
      <c r="AY878"/>
      <c r="AZ878"/>
      <c r="BA878"/>
      <c r="BB878"/>
    </row>
    <row r="879" spans="1:54" s="8" customFormat="1">
      <c r="A879"/>
      <c r="B879"/>
      <c r="C879"/>
      <c r="D879"/>
      <c r="E879"/>
      <c r="F879"/>
      <c r="G879"/>
      <c r="H879"/>
      <c r="I879"/>
      <c r="J879"/>
      <c r="K879"/>
      <c r="L879"/>
      <c r="M879"/>
      <c r="N879"/>
      <c r="Q879"/>
      <c r="R879"/>
      <c r="S879"/>
      <c r="T879" s="47"/>
      <c r="U879"/>
      <c r="V879"/>
      <c r="W879"/>
      <c r="X879"/>
      <c r="Y879"/>
      <c r="Z879" s="12"/>
      <c r="AA879" s="12"/>
      <c r="AB879" s="12"/>
      <c r="AC879" s="12"/>
      <c r="AD879"/>
      <c r="AE879"/>
      <c r="AF879"/>
      <c r="AG879"/>
      <c r="AH879"/>
      <c r="AI879"/>
      <c r="AJ879"/>
      <c r="AK879"/>
      <c r="AL879"/>
      <c r="AM879"/>
      <c r="AN879"/>
      <c r="AO879"/>
      <c r="AP879"/>
      <c r="AQ879"/>
      <c r="AR879"/>
      <c r="AS879"/>
      <c r="AT879"/>
      <c r="AU879"/>
      <c r="AV879"/>
      <c r="AW879"/>
      <c r="AX879"/>
      <c r="AY879"/>
      <c r="AZ879"/>
      <c r="BA879"/>
      <c r="BB879"/>
    </row>
    <row r="880" spans="1:54" s="8" customFormat="1">
      <c r="A880"/>
      <c r="B880"/>
      <c r="C880"/>
      <c r="D880"/>
      <c r="E880"/>
      <c r="F880"/>
      <c r="G880"/>
      <c r="H880"/>
      <c r="I880"/>
      <c r="J880"/>
      <c r="K880"/>
      <c r="L880"/>
      <c r="M880"/>
      <c r="N880"/>
      <c r="Q880"/>
      <c r="R880"/>
      <c r="S880"/>
      <c r="T880" s="47"/>
      <c r="U880"/>
      <c r="V880"/>
      <c r="W880"/>
      <c r="X880"/>
      <c r="Y880"/>
      <c r="Z880" s="12"/>
      <c r="AA880" s="12"/>
      <c r="AB880" s="12"/>
      <c r="AC880" s="12"/>
      <c r="AD880"/>
      <c r="AE880"/>
      <c r="AF880"/>
      <c r="AG880"/>
      <c r="AH880"/>
      <c r="AI880"/>
      <c r="AJ880"/>
      <c r="AK880"/>
      <c r="AL880"/>
      <c r="AM880"/>
      <c r="AN880"/>
      <c r="AO880"/>
      <c r="AP880"/>
      <c r="AQ880"/>
      <c r="AR880"/>
      <c r="AS880"/>
      <c r="AT880"/>
      <c r="AU880"/>
      <c r="AV880"/>
      <c r="AW880"/>
      <c r="AX880"/>
      <c r="AY880"/>
      <c r="AZ880"/>
      <c r="BA880"/>
      <c r="BB880"/>
    </row>
    <row r="881" spans="1:54" s="8" customFormat="1">
      <c r="A881"/>
      <c r="B881"/>
      <c r="C881"/>
      <c r="D881"/>
      <c r="E881"/>
      <c r="F881"/>
      <c r="G881"/>
      <c r="H881"/>
      <c r="I881"/>
      <c r="J881"/>
      <c r="K881"/>
      <c r="L881"/>
      <c r="M881"/>
      <c r="N881"/>
      <c r="Q881"/>
      <c r="R881"/>
      <c r="S881"/>
      <c r="T881" s="47"/>
      <c r="U881"/>
      <c r="V881"/>
      <c r="W881"/>
      <c r="X881"/>
      <c r="Y881"/>
      <c r="Z881" s="12"/>
      <c r="AA881" s="12"/>
      <c r="AB881" s="12"/>
      <c r="AC881" s="12"/>
      <c r="AD881"/>
      <c r="AE881"/>
      <c r="AF881"/>
      <c r="AG881"/>
      <c r="AH881"/>
      <c r="AI881"/>
      <c r="AJ881"/>
      <c r="AK881"/>
      <c r="AL881"/>
      <c r="AM881"/>
      <c r="AN881"/>
      <c r="AO881"/>
      <c r="AP881"/>
      <c r="AQ881"/>
      <c r="AR881"/>
      <c r="AS881"/>
      <c r="AT881"/>
      <c r="AU881"/>
      <c r="AV881"/>
      <c r="AW881"/>
      <c r="AX881"/>
      <c r="AY881"/>
      <c r="AZ881"/>
      <c r="BA881"/>
      <c r="BB881"/>
    </row>
    <row r="882" spans="1:54" s="8" customFormat="1">
      <c r="A882"/>
      <c r="B882"/>
      <c r="C882"/>
      <c r="D882"/>
      <c r="E882"/>
      <c r="F882"/>
      <c r="G882"/>
      <c r="H882"/>
      <c r="I882"/>
      <c r="J882"/>
      <c r="K882"/>
      <c r="L882"/>
      <c r="M882"/>
      <c r="N882"/>
      <c r="Q882"/>
      <c r="R882"/>
      <c r="S882"/>
      <c r="T882" s="47"/>
      <c r="U882"/>
      <c r="V882"/>
      <c r="W882"/>
      <c r="X882"/>
      <c r="Y882"/>
      <c r="Z882" s="12"/>
      <c r="AA882" s="12"/>
      <c r="AB882" s="12"/>
      <c r="AC882" s="12"/>
      <c r="AD882"/>
      <c r="AE882"/>
      <c r="AF882"/>
      <c r="AG882"/>
      <c r="AH882"/>
      <c r="AI882"/>
      <c r="AJ882"/>
      <c r="AK882"/>
      <c r="AL882"/>
      <c r="AM882"/>
      <c r="AN882"/>
      <c r="AO882"/>
      <c r="AP882"/>
      <c r="AQ882"/>
      <c r="AR882"/>
      <c r="AS882"/>
      <c r="AT882"/>
      <c r="AU882"/>
      <c r="AV882"/>
      <c r="AW882"/>
      <c r="AX882"/>
      <c r="AY882"/>
      <c r="AZ882"/>
      <c r="BA882"/>
      <c r="BB882"/>
    </row>
    <row r="883" spans="1:54" s="8" customFormat="1">
      <c r="A883"/>
      <c r="B883"/>
      <c r="C883"/>
      <c r="D883"/>
      <c r="E883"/>
      <c r="F883"/>
      <c r="G883"/>
      <c r="H883"/>
      <c r="I883"/>
      <c r="J883"/>
      <c r="K883"/>
      <c r="L883"/>
      <c r="M883"/>
      <c r="N883"/>
      <c r="Q883"/>
      <c r="R883"/>
      <c r="S883"/>
      <c r="T883" s="47"/>
      <c r="U883"/>
      <c r="V883"/>
      <c r="W883"/>
      <c r="X883"/>
      <c r="Y883"/>
      <c r="Z883" s="12"/>
      <c r="AA883" s="12"/>
      <c r="AB883" s="12"/>
      <c r="AC883" s="12"/>
      <c r="AD883"/>
      <c r="AE883"/>
      <c r="AF883"/>
      <c r="AG883"/>
      <c r="AH883"/>
      <c r="AI883"/>
      <c r="AJ883"/>
      <c r="AK883"/>
      <c r="AL883"/>
      <c r="AM883"/>
      <c r="AN883"/>
      <c r="AO883"/>
      <c r="AP883"/>
      <c r="AQ883"/>
      <c r="AR883"/>
      <c r="AS883"/>
      <c r="AT883"/>
      <c r="AU883"/>
      <c r="AV883"/>
      <c r="AW883"/>
      <c r="AX883"/>
      <c r="AY883"/>
      <c r="AZ883"/>
      <c r="BA883"/>
      <c r="BB883"/>
    </row>
    <row r="884" spans="1:54" s="8" customFormat="1">
      <c r="A884"/>
      <c r="B884"/>
      <c r="C884"/>
      <c r="D884"/>
      <c r="E884"/>
      <c r="F884"/>
      <c r="G884"/>
      <c r="H884"/>
      <c r="I884"/>
      <c r="J884"/>
      <c r="K884"/>
      <c r="L884"/>
      <c r="M884"/>
      <c r="N884"/>
      <c r="Q884"/>
      <c r="R884"/>
      <c r="S884"/>
      <c r="T884" s="47"/>
      <c r="U884"/>
      <c r="V884"/>
      <c r="W884"/>
      <c r="X884"/>
      <c r="Y884"/>
      <c r="Z884" s="12"/>
      <c r="AA884" s="12"/>
      <c r="AB884" s="12"/>
      <c r="AC884" s="12"/>
      <c r="AD884"/>
      <c r="AE884"/>
      <c r="AF884"/>
      <c r="AG884"/>
      <c r="AH884"/>
      <c r="AI884"/>
      <c r="AJ884"/>
      <c r="AK884"/>
      <c r="AL884"/>
      <c r="AM884"/>
      <c r="AN884"/>
      <c r="AO884"/>
      <c r="AP884"/>
      <c r="AQ884"/>
      <c r="AR884"/>
      <c r="AS884"/>
      <c r="AT884"/>
      <c r="AU884"/>
      <c r="AV884"/>
      <c r="AW884"/>
      <c r="AX884"/>
      <c r="AY884"/>
      <c r="AZ884"/>
      <c r="BA884"/>
      <c r="BB884"/>
    </row>
    <row r="885" spans="1:54" s="8" customFormat="1">
      <c r="A885"/>
      <c r="B885"/>
      <c r="C885"/>
      <c r="D885"/>
      <c r="E885"/>
      <c r="F885"/>
      <c r="G885"/>
      <c r="H885"/>
      <c r="I885"/>
      <c r="J885"/>
      <c r="K885"/>
      <c r="L885"/>
      <c r="M885"/>
      <c r="N885"/>
      <c r="Q885"/>
      <c r="R885"/>
      <c r="S885"/>
      <c r="T885" s="47"/>
      <c r="U885"/>
      <c r="V885"/>
      <c r="W885"/>
      <c r="X885"/>
      <c r="Y885"/>
      <c r="Z885" s="12"/>
      <c r="AA885" s="12"/>
      <c r="AB885" s="12"/>
      <c r="AC885" s="12"/>
      <c r="AD885"/>
      <c r="AE885"/>
      <c r="AF885"/>
      <c r="AG885"/>
      <c r="AH885"/>
      <c r="AI885"/>
      <c r="AJ885"/>
      <c r="AK885"/>
      <c r="AL885"/>
      <c r="AM885"/>
      <c r="AN885"/>
      <c r="AO885"/>
      <c r="AP885"/>
      <c r="AQ885"/>
      <c r="AR885"/>
      <c r="AS885"/>
      <c r="AT885"/>
      <c r="AU885"/>
      <c r="AV885"/>
      <c r="AW885"/>
      <c r="AX885"/>
      <c r="AY885"/>
      <c r="AZ885"/>
      <c r="BA885"/>
      <c r="BB885"/>
    </row>
    <row r="886" spans="1:54" s="8" customFormat="1">
      <c r="A886"/>
      <c r="B886"/>
      <c r="C886"/>
      <c r="D886"/>
      <c r="E886"/>
      <c r="F886"/>
      <c r="G886"/>
      <c r="H886"/>
      <c r="I886"/>
      <c r="J886"/>
      <c r="K886"/>
      <c r="L886"/>
      <c r="M886"/>
      <c r="N886"/>
      <c r="Q886"/>
      <c r="R886"/>
      <c r="S886"/>
      <c r="T886" s="47"/>
      <c r="U886"/>
      <c r="V886"/>
      <c r="W886"/>
      <c r="X886"/>
      <c r="Y886"/>
      <c r="Z886" s="12"/>
      <c r="AA886" s="12"/>
      <c r="AB886" s="12"/>
      <c r="AC886" s="12"/>
      <c r="AD886"/>
      <c r="AE886"/>
      <c r="AF886"/>
      <c r="AG886"/>
      <c r="AH886"/>
      <c r="AI886"/>
      <c r="AJ886"/>
      <c r="AK886"/>
      <c r="AL886"/>
      <c r="AM886"/>
      <c r="AN886"/>
      <c r="AO886"/>
      <c r="AP886"/>
      <c r="AQ886"/>
      <c r="AR886"/>
      <c r="AS886"/>
      <c r="AT886"/>
      <c r="AU886"/>
      <c r="AV886"/>
      <c r="AW886"/>
      <c r="AX886"/>
      <c r="AY886"/>
      <c r="AZ886"/>
      <c r="BA886"/>
      <c r="BB886"/>
    </row>
    <row r="887" spans="1:54" s="8" customFormat="1">
      <c r="A887"/>
      <c r="B887"/>
      <c r="C887"/>
      <c r="D887"/>
      <c r="E887"/>
      <c r="F887"/>
      <c r="G887"/>
      <c r="H887"/>
      <c r="I887"/>
      <c r="J887"/>
      <c r="K887"/>
      <c r="L887"/>
      <c r="M887"/>
      <c r="N887"/>
      <c r="Q887"/>
      <c r="R887"/>
      <c r="S887"/>
      <c r="T887" s="47"/>
      <c r="U887"/>
      <c r="V887"/>
      <c r="W887"/>
      <c r="X887"/>
      <c r="Y887"/>
      <c r="Z887" s="12"/>
      <c r="AA887" s="12"/>
      <c r="AB887" s="12"/>
      <c r="AC887" s="12"/>
      <c r="AD887"/>
      <c r="AE887"/>
      <c r="AF887"/>
      <c r="AG887"/>
      <c r="AH887"/>
      <c r="AI887"/>
      <c r="AJ887"/>
      <c r="AK887"/>
      <c r="AL887"/>
      <c r="AM887"/>
      <c r="AN887"/>
      <c r="AO887"/>
      <c r="AP887"/>
      <c r="AQ887"/>
      <c r="AR887"/>
      <c r="AS887"/>
      <c r="AT887"/>
      <c r="AU887"/>
      <c r="AV887"/>
      <c r="AW887"/>
      <c r="AX887"/>
      <c r="AY887"/>
      <c r="AZ887"/>
      <c r="BA887"/>
      <c r="BB887"/>
    </row>
    <row r="888" spans="1:54" s="8" customFormat="1">
      <c r="A888"/>
      <c r="B888"/>
      <c r="C888"/>
      <c r="D888"/>
      <c r="E888"/>
      <c r="F888"/>
      <c r="G888"/>
      <c r="H888"/>
      <c r="I888"/>
      <c r="J888"/>
      <c r="K888"/>
      <c r="L888"/>
      <c r="M888"/>
      <c r="N888"/>
      <c r="Q888"/>
      <c r="R888"/>
      <c r="S888"/>
      <c r="T888" s="47"/>
      <c r="U888"/>
      <c r="V888"/>
      <c r="W888"/>
      <c r="X888"/>
      <c r="Y888"/>
      <c r="Z888" s="12"/>
      <c r="AA888" s="12"/>
      <c r="AB888" s="12"/>
      <c r="AC888" s="12"/>
      <c r="AD888"/>
      <c r="AE888"/>
      <c r="AF888"/>
      <c r="AG888"/>
      <c r="AH888"/>
      <c r="AI888"/>
      <c r="AJ888"/>
      <c r="AK888"/>
      <c r="AL888"/>
      <c r="AM888"/>
      <c r="AN888"/>
      <c r="AO888"/>
      <c r="AP888"/>
      <c r="AQ888"/>
      <c r="AR888"/>
      <c r="AS888"/>
      <c r="AT888"/>
      <c r="AU888"/>
      <c r="AV888"/>
      <c r="AW888"/>
      <c r="AX888"/>
      <c r="AY888"/>
      <c r="AZ888"/>
      <c r="BA888"/>
      <c r="BB888"/>
    </row>
    <row r="889" spans="1:54" s="8" customFormat="1">
      <c r="A889"/>
      <c r="B889"/>
      <c r="C889"/>
      <c r="D889"/>
      <c r="E889"/>
      <c r="F889"/>
      <c r="G889"/>
      <c r="H889"/>
      <c r="I889"/>
      <c r="J889"/>
      <c r="K889"/>
      <c r="L889"/>
      <c r="M889"/>
      <c r="N889"/>
      <c r="Q889"/>
      <c r="R889"/>
      <c r="S889"/>
      <c r="T889" s="47"/>
      <c r="U889"/>
      <c r="V889"/>
      <c r="W889"/>
      <c r="X889"/>
      <c r="Y889"/>
      <c r="Z889" s="12"/>
      <c r="AA889" s="12"/>
      <c r="AB889" s="12"/>
      <c r="AC889" s="12"/>
      <c r="AD889"/>
      <c r="AE889"/>
      <c r="AF889"/>
      <c r="AG889"/>
      <c r="AH889"/>
      <c r="AI889"/>
      <c r="AJ889"/>
      <c r="AK889"/>
      <c r="AL889"/>
      <c r="AM889"/>
      <c r="AN889"/>
      <c r="AO889"/>
      <c r="AP889"/>
      <c r="AQ889"/>
      <c r="AR889"/>
      <c r="AS889"/>
      <c r="AT889"/>
      <c r="AU889"/>
      <c r="AV889"/>
      <c r="AW889"/>
      <c r="AX889"/>
      <c r="AY889"/>
      <c r="AZ889"/>
      <c r="BA889"/>
      <c r="BB889"/>
    </row>
    <row r="890" spans="1:54" s="8" customFormat="1">
      <c r="A890"/>
      <c r="B890"/>
      <c r="C890"/>
      <c r="D890"/>
      <c r="E890"/>
      <c r="F890"/>
      <c r="G890"/>
      <c r="H890"/>
      <c r="I890"/>
      <c r="J890"/>
      <c r="K890"/>
      <c r="L890"/>
      <c r="M890"/>
      <c r="N890"/>
      <c r="Q890"/>
      <c r="R890"/>
      <c r="S890"/>
      <c r="T890" s="47"/>
      <c r="U890"/>
      <c r="V890"/>
      <c r="W890"/>
      <c r="X890"/>
      <c r="Y890"/>
      <c r="Z890" s="12"/>
      <c r="AA890" s="12"/>
      <c r="AB890" s="12"/>
      <c r="AC890" s="12"/>
      <c r="AD890"/>
      <c r="AE890"/>
      <c r="AF890"/>
      <c r="AG890"/>
      <c r="AH890"/>
      <c r="AI890"/>
      <c r="AJ890"/>
      <c r="AK890"/>
      <c r="AL890"/>
      <c r="AM890"/>
      <c r="AN890"/>
      <c r="AO890"/>
      <c r="AP890"/>
      <c r="AQ890"/>
      <c r="AR890"/>
      <c r="AS890"/>
      <c r="AT890"/>
      <c r="AU890"/>
      <c r="AV890"/>
      <c r="AW890"/>
      <c r="AX890"/>
      <c r="AY890"/>
      <c r="AZ890"/>
      <c r="BA890"/>
      <c r="BB890"/>
    </row>
    <row r="891" spans="1:54" s="8" customFormat="1">
      <c r="A891"/>
      <c r="B891"/>
      <c r="C891"/>
      <c r="D891"/>
      <c r="E891"/>
      <c r="F891"/>
      <c r="G891"/>
      <c r="H891"/>
      <c r="I891"/>
      <c r="J891"/>
      <c r="K891"/>
      <c r="L891"/>
      <c r="M891"/>
      <c r="N891"/>
      <c r="Q891"/>
      <c r="R891"/>
      <c r="S891"/>
      <c r="T891" s="47"/>
      <c r="U891"/>
      <c r="V891"/>
      <c r="W891"/>
      <c r="X891"/>
      <c r="Y891"/>
      <c r="Z891" s="12"/>
      <c r="AA891" s="12"/>
      <c r="AB891" s="12"/>
      <c r="AC891" s="12"/>
      <c r="AD891"/>
      <c r="AE891"/>
      <c r="AF891"/>
      <c r="AG891"/>
      <c r="AH891"/>
      <c r="AI891"/>
      <c r="AJ891"/>
      <c r="AK891"/>
      <c r="AL891"/>
      <c r="AM891"/>
      <c r="AN891"/>
      <c r="AO891"/>
      <c r="AP891"/>
      <c r="AQ891"/>
      <c r="AR891"/>
      <c r="AS891"/>
      <c r="AT891"/>
      <c r="AU891"/>
      <c r="AV891"/>
      <c r="AW891"/>
      <c r="AX891"/>
      <c r="AY891"/>
      <c r="AZ891"/>
      <c r="BA891"/>
      <c r="BB891"/>
    </row>
    <row r="892" spans="1:54" s="8" customFormat="1">
      <c r="A892"/>
      <c r="B892"/>
      <c r="C892"/>
      <c r="D892"/>
      <c r="E892"/>
      <c r="F892"/>
      <c r="G892"/>
      <c r="H892"/>
      <c r="I892"/>
      <c r="J892"/>
      <c r="K892"/>
      <c r="L892"/>
      <c r="M892"/>
      <c r="N892"/>
      <c r="Q892"/>
      <c r="R892"/>
      <c r="S892"/>
      <c r="T892" s="47"/>
      <c r="U892"/>
      <c r="V892"/>
      <c r="W892"/>
      <c r="X892"/>
      <c r="Y892"/>
      <c r="Z892" s="12"/>
      <c r="AA892" s="12"/>
      <c r="AB892" s="12"/>
      <c r="AC892" s="12"/>
      <c r="AD892"/>
      <c r="AE892"/>
      <c r="AF892"/>
      <c r="AG892"/>
      <c r="AH892"/>
      <c r="AI892"/>
      <c r="AJ892"/>
      <c r="AK892"/>
      <c r="AL892"/>
      <c r="AM892"/>
      <c r="AN892"/>
      <c r="AO892"/>
      <c r="AP892"/>
      <c r="AQ892"/>
      <c r="AR892"/>
      <c r="AS892"/>
      <c r="AT892"/>
      <c r="AU892"/>
      <c r="AV892"/>
      <c r="AW892"/>
      <c r="AX892"/>
      <c r="AY892"/>
      <c r="AZ892"/>
      <c r="BA892"/>
      <c r="BB892"/>
    </row>
    <row r="893" spans="1:54" s="8" customFormat="1">
      <c r="A893"/>
      <c r="B893"/>
      <c r="C893"/>
      <c r="D893"/>
      <c r="E893"/>
      <c r="F893"/>
      <c r="G893"/>
      <c r="H893"/>
      <c r="I893"/>
      <c r="J893"/>
      <c r="K893"/>
      <c r="L893"/>
      <c r="M893"/>
      <c r="N893"/>
      <c r="Q893"/>
      <c r="R893"/>
      <c r="S893"/>
      <c r="T893" s="47"/>
      <c r="U893"/>
      <c r="V893"/>
      <c r="W893"/>
      <c r="X893"/>
      <c r="Y893"/>
      <c r="Z893" s="12"/>
      <c r="AA893" s="12"/>
      <c r="AB893" s="12"/>
      <c r="AC893" s="12"/>
      <c r="AD893"/>
      <c r="AE893"/>
      <c r="AF893"/>
      <c r="AG893"/>
      <c r="AH893"/>
      <c r="AI893"/>
      <c r="AJ893"/>
      <c r="AK893"/>
      <c r="AL893"/>
      <c r="AM893"/>
      <c r="AN893"/>
      <c r="AO893"/>
      <c r="AP893"/>
      <c r="AQ893"/>
      <c r="AR893"/>
      <c r="AS893"/>
      <c r="AT893"/>
      <c r="AU893"/>
      <c r="AV893"/>
      <c r="AW893"/>
      <c r="AX893"/>
      <c r="AY893"/>
      <c r="AZ893"/>
      <c r="BA893"/>
      <c r="BB893"/>
    </row>
    <row r="894" spans="1:54" s="8" customFormat="1">
      <c r="A894"/>
      <c r="B894"/>
      <c r="C894"/>
      <c r="D894"/>
      <c r="E894"/>
      <c r="F894"/>
      <c r="G894"/>
      <c r="H894"/>
      <c r="I894"/>
      <c r="J894"/>
      <c r="K894"/>
      <c r="L894"/>
      <c r="M894"/>
      <c r="N894"/>
      <c r="Q894"/>
      <c r="R894"/>
      <c r="S894"/>
      <c r="T894" s="47"/>
      <c r="U894"/>
      <c r="V894"/>
      <c r="W894"/>
      <c r="X894"/>
      <c r="Y894"/>
      <c r="Z894" s="12"/>
      <c r="AA894" s="12"/>
      <c r="AB894" s="12"/>
      <c r="AC894" s="12"/>
      <c r="AD894"/>
      <c r="AE894"/>
      <c r="AF894"/>
      <c r="AG894"/>
      <c r="AH894"/>
      <c r="AI894"/>
      <c r="AJ894"/>
      <c r="AK894"/>
      <c r="AL894"/>
      <c r="AM894"/>
      <c r="AN894"/>
      <c r="AO894"/>
      <c r="AP894"/>
      <c r="AQ894"/>
      <c r="AR894"/>
      <c r="AS894"/>
      <c r="AT894"/>
      <c r="AU894"/>
      <c r="AV894"/>
      <c r="AW894"/>
      <c r="AX894"/>
      <c r="AY894"/>
      <c r="AZ894"/>
      <c r="BA894"/>
      <c r="BB894"/>
    </row>
    <row r="895" spans="1:54" s="8" customFormat="1">
      <c r="A895"/>
      <c r="B895"/>
      <c r="C895"/>
      <c r="D895"/>
      <c r="E895"/>
      <c r="F895"/>
      <c r="G895"/>
      <c r="H895"/>
      <c r="I895"/>
      <c r="J895"/>
      <c r="K895"/>
      <c r="L895"/>
      <c r="M895"/>
      <c r="N895"/>
      <c r="Q895"/>
      <c r="R895"/>
      <c r="S895"/>
      <c r="T895" s="47"/>
      <c r="U895"/>
      <c r="V895"/>
      <c r="W895"/>
      <c r="X895"/>
      <c r="Y895"/>
      <c r="Z895" s="12"/>
      <c r="AA895" s="12"/>
      <c r="AB895" s="12"/>
      <c r="AC895" s="12"/>
      <c r="AD895"/>
      <c r="AE895"/>
      <c r="AF895"/>
      <c r="AG895"/>
      <c r="AH895"/>
      <c r="AI895"/>
      <c r="AJ895"/>
      <c r="AK895"/>
      <c r="AL895"/>
      <c r="AM895"/>
      <c r="AN895"/>
      <c r="AO895"/>
      <c r="AP895"/>
      <c r="AQ895"/>
      <c r="AR895"/>
      <c r="AS895"/>
      <c r="AT895"/>
      <c r="AU895"/>
      <c r="AV895"/>
      <c r="AW895"/>
      <c r="AX895"/>
      <c r="AY895"/>
      <c r="AZ895"/>
      <c r="BA895"/>
      <c r="BB895"/>
    </row>
    <row r="896" spans="1:54" s="8" customFormat="1">
      <c r="A896"/>
      <c r="B896"/>
      <c r="C896"/>
      <c r="D896"/>
      <c r="E896"/>
      <c r="F896"/>
      <c r="G896"/>
      <c r="H896"/>
      <c r="I896"/>
      <c r="J896"/>
      <c r="K896"/>
      <c r="L896"/>
      <c r="M896"/>
      <c r="N896"/>
      <c r="Q896"/>
      <c r="R896"/>
      <c r="S896"/>
      <c r="T896" s="47"/>
      <c r="U896"/>
      <c r="V896"/>
      <c r="W896"/>
      <c r="X896"/>
      <c r="Y896"/>
      <c r="Z896" s="12"/>
      <c r="AA896" s="12"/>
      <c r="AB896" s="12"/>
      <c r="AC896" s="12"/>
      <c r="AD896"/>
      <c r="AE896"/>
      <c r="AF896"/>
      <c r="AG896"/>
      <c r="AH896"/>
      <c r="AI896"/>
      <c r="AJ896"/>
      <c r="AK896"/>
      <c r="AL896"/>
      <c r="AM896"/>
      <c r="AN896"/>
      <c r="AO896"/>
      <c r="AP896"/>
      <c r="AQ896"/>
      <c r="AR896"/>
      <c r="AS896"/>
      <c r="AT896"/>
      <c r="AU896"/>
      <c r="AV896"/>
      <c r="AW896"/>
      <c r="AX896"/>
      <c r="AY896"/>
      <c r="AZ896"/>
      <c r="BA896"/>
      <c r="BB896"/>
    </row>
    <row r="897" spans="1:54" s="8" customFormat="1">
      <c r="A897"/>
      <c r="B897"/>
      <c r="C897"/>
      <c r="D897"/>
      <c r="E897"/>
      <c r="F897"/>
      <c r="G897"/>
      <c r="H897"/>
      <c r="I897"/>
      <c r="J897"/>
      <c r="K897"/>
      <c r="L897"/>
      <c r="M897"/>
      <c r="N897"/>
      <c r="Q897"/>
      <c r="R897"/>
      <c r="S897"/>
      <c r="T897" s="47"/>
      <c r="U897"/>
      <c r="V897"/>
      <c r="W897"/>
      <c r="X897"/>
      <c r="Y897"/>
      <c r="Z897" s="12"/>
      <c r="AA897" s="12"/>
      <c r="AB897" s="12"/>
      <c r="AC897" s="12"/>
      <c r="AD897"/>
      <c r="AE897"/>
      <c r="AF897"/>
      <c r="AG897"/>
      <c r="AH897"/>
      <c r="AI897"/>
      <c r="AJ897"/>
      <c r="AK897"/>
      <c r="AL897"/>
      <c r="AM897"/>
      <c r="AN897"/>
      <c r="AO897"/>
      <c r="AP897"/>
      <c r="AQ897"/>
      <c r="AR897"/>
      <c r="AS897"/>
      <c r="AT897"/>
      <c r="AU897"/>
      <c r="AV897"/>
      <c r="AW897"/>
      <c r="AX897"/>
      <c r="AY897"/>
      <c r="AZ897"/>
      <c r="BA897"/>
      <c r="BB897"/>
    </row>
    <row r="898" spans="1:54" s="8" customFormat="1">
      <c r="A898"/>
      <c r="B898"/>
      <c r="C898"/>
      <c r="D898"/>
      <c r="E898"/>
      <c r="F898"/>
      <c r="G898"/>
      <c r="H898"/>
      <c r="I898"/>
      <c r="J898"/>
      <c r="K898"/>
      <c r="L898"/>
      <c r="M898"/>
      <c r="N898"/>
      <c r="Q898"/>
      <c r="R898"/>
      <c r="S898"/>
      <c r="T898" s="47"/>
      <c r="U898"/>
      <c r="V898"/>
      <c r="W898"/>
      <c r="X898"/>
      <c r="Y898"/>
      <c r="Z898" s="12"/>
      <c r="AA898" s="12"/>
      <c r="AB898" s="12"/>
      <c r="AC898" s="12"/>
      <c r="AD898"/>
      <c r="AE898"/>
      <c r="AF898"/>
      <c r="AG898"/>
      <c r="AH898"/>
      <c r="AI898"/>
      <c r="AJ898"/>
      <c r="AK898"/>
      <c r="AL898"/>
      <c r="AM898"/>
      <c r="AN898"/>
      <c r="AO898"/>
      <c r="AP898"/>
      <c r="AQ898"/>
      <c r="AR898"/>
      <c r="AS898"/>
      <c r="AT898"/>
      <c r="AU898"/>
      <c r="AV898"/>
      <c r="AW898"/>
      <c r="AX898"/>
      <c r="AY898"/>
      <c r="AZ898"/>
      <c r="BA898"/>
      <c r="BB898"/>
    </row>
    <row r="899" spans="1:54" s="8" customFormat="1">
      <c r="A899"/>
      <c r="B899"/>
      <c r="C899"/>
      <c r="D899"/>
      <c r="E899"/>
      <c r="F899"/>
      <c r="G899"/>
      <c r="H899"/>
      <c r="I899"/>
      <c r="J899"/>
      <c r="K899"/>
      <c r="L899"/>
      <c r="M899"/>
      <c r="N899"/>
      <c r="Q899"/>
      <c r="R899"/>
      <c r="S899"/>
      <c r="T899" s="47"/>
      <c r="U899"/>
      <c r="V899"/>
      <c r="W899"/>
      <c r="X899"/>
      <c r="Y899"/>
      <c r="Z899" s="12"/>
      <c r="AA899" s="12"/>
      <c r="AB899" s="12"/>
      <c r="AC899" s="12"/>
      <c r="AD899"/>
      <c r="AE899"/>
      <c r="AF899"/>
      <c r="AG899"/>
      <c r="AH899"/>
      <c r="AI899"/>
      <c r="AJ899"/>
      <c r="AK899"/>
      <c r="AL899"/>
      <c r="AM899"/>
      <c r="AN899"/>
      <c r="AO899"/>
      <c r="AP899"/>
      <c r="AQ899"/>
      <c r="AR899"/>
      <c r="AS899"/>
      <c r="AT899"/>
      <c r="AU899"/>
      <c r="AV899"/>
      <c r="AW899"/>
      <c r="AX899"/>
      <c r="AY899"/>
      <c r="AZ899"/>
      <c r="BA899"/>
      <c r="BB899"/>
    </row>
    <row r="900" spans="1:54" s="8" customFormat="1">
      <c r="A900"/>
      <c r="B900"/>
      <c r="C900"/>
      <c r="D900"/>
      <c r="E900"/>
      <c r="F900"/>
      <c r="G900"/>
      <c r="H900"/>
      <c r="I900"/>
      <c r="J900"/>
      <c r="K900"/>
      <c r="L900"/>
      <c r="M900"/>
      <c r="N900"/>
      <c r="Q900"/>
      <c r="R900"/>
      <c r="S900"/>
      <c r="T900" s="47"/>
      <c r="U900"/>
      <c r="V900"/>
      <c r="W900"/>
      <c r="X900"/>
      <c r="Y900"/>
      <c r="Z900" s="12"/>
      <c r="AA900" s="12"/>
      <c r="AB900" s="12"/>
      <c r="AC900" s="12"/>
      <c r="AD900"/>
      <c r="AE900"/>
      <c r="AF900"/>
      <c r="AG900"/>
      <c r="AH900"/>
      <c r="AI900"/>
      <c r="AJ900"/>
      <c r="AK900"/>
      <c r="AL900"/>
      <c r="AM900"/>
      <c r="AN900"/>
      <c r="AO900"/>
      <c r="AP900"/>
      <c r="AQ900"/>
      <c r="AR900"/>
      <c r="AS900"/>
      <c r="AT900"/>
      <c r="AU900"/>
      <c r="AV900"/>
      <c r="AW900"/>
      <c r="AX900"/>
      <c r="AY900"/>
      <c r="AZ900"/>
      <c r="BA900"/>
      <c r="BB900"/>
    </row>
    <row r="901" spans="1:54" s="8" customFormat="1">
      <c r="A901"/>
      <c r="B901"/>
      <c r="C901"/>
      <c r="D901"/>
      <c r="E901"/>
      <c r="F901"/>
      <c r="G901"/>
      <c r="H901"/>
      <c r="I901"/>
      <c r="J901"/>
      <c r="K901"/>
      <c r="L901"/>
      <c r="M901"/>
      <c r="N901"/>
      <c r="Q901"/>
      <c r="R901"/>
      <c r="S901"/>
      <c r="T901" s="47"/>
      <c r="U901"/>
      <c r="V901"/>
      <c r="W901"/>
      <c r="X901"/>
      <c r="Y901"/>
      <c r="Z901" s="12"/>
      <c r="AA901" s="12"/>
      <c r="AB901" s="12"/>
      <c r="AC901" s="12"/>
      <c r="AD901"/>
      <c r="AE901"/>
      <c r="AF901"/>
      <c r="AG901"/>
      <c r="AH901"/>
      <c r="AI901"/>
      <c r="AJ901"/>
      <c r="AK901"/>
      <c r="AL901"/>
      <c r="AM901"/>
      <c r="AN901"/>
      <c r="AO901"/>
      <c r="AP901"/>
      <c r="AQ901"/>
      <c r="AR901"/>
      <c r="AS901"/>
      <c r="AT901"/>
      <c r="AU901"/>
      <c r="AV901"/>
      <c r="AW901"/>
      <c r="AX901"/>
      <c r="AY901"/>
      <c r="AZ901"/>
      <c r="BA901"/>
      <c r="BB901"/>
    </row>
    <row r="902" spans="1:54" s="8" customFormat="1">
      <c r="A902"/>
      <c r="B902"/>
      <c r="C902"/>
      <c r="D902"/>
      <c r="E902"/>
      <c r="F902"/>
      <c r="G902"/>
      <c r="H902"/>
      <c r="I902"/>
      <c r="J902"/>
      <c r="K902"/>
      <c r="L902"/>
      <c r="M902"/>
      <c r="N902"/>
      <c r="Q902"/>
      <c r="R902"/>
      <c r="S902"/>
      <c r="T902" s="47"/>
      <c r="U902"/>
      <c r="V902"/>
      <c r="W902"/>
      <c r="X902"/>
      <c r="Y902"/>
      <c r="Z902" s="12"/>
      <c r="AA902" s="12"/>
      <c r="AB902" s="12"/>
      <c r="AC902" s="12"/>
      <c r="AD902"/>
      <c r="AE902"/>
      <c r="AF902"/>
      <c r="AG902"/>
      <c r="AH902"/>
      <c r="AI902"/>
      <c r="AJ902"/>
      <c r="AK902"/>
      <c r="AL902"/>
      <c r="AM902"/>
      <c r="AN902"/>
      <c r="AO902"/>
      <c r="AP902"/>
      <c r="AQ902"/>
      <c r="AR902"/>
      <c r="AS902"/>
      <c r="AT902"/>
      <c r="AU902"/>
      <c r="AV902"/>
      <c r="AW902"/>
      <c r="AX902"/>
      <c r="AY902"/>
      <c r="AZ902"/>
      <c r="BA902"/>
      <c r="BB902"/>
    </row>
    <row r="903" spans="1:54" s="8" customFormat="1">
      <c r="A903"/>
      <c r="B903"/>
      <c r="C903"/>
      <c r="D903"/>
      <c r="E903"/>
      <c r="F903"/>
      <c r="G903"/>
      <c r="H903"/>
      <c r="I903"/>
      <c r="J903"/>
      <c r="K903"/>
      <c r="L903"/>
      <c r="M903"/>
      <c r="N903"/>
      <c r="Q903"/>
      <c r="R903"/>
      <c r="S903"/>
      <c r="T903" s="47"/>
      <c r="U903"/>
      <c r="V903"/>
      <c r="W903"/>
      <c r="X903"/>
      <c r="Y903"/>
      <c r="Z903" s="12"/>
      <c r="AA903" s="12"/>
      <c r="AB903" s="12"/>
      <c r="AC903" s="12"/>
      <c r="AD903"/>
      <c r="AE903"/>
      <c r="AF903"/>
      <c r="AG903"/>
      <c r="AH903"/>
      <c r="AI903"/>
      <c r="AJ903"/>
      <c r="AK903"/>
      <c r="AL903"/>
      <c r="AM903"/>
      <c r="AN903"/>
      <c r="AO903"/>
      <c r="AP903"/>
      <c r="AQ903"/>
      <c r="AR903"/>
      <c r="AS903"/>
      <c r="AT903"/>
      <c r="AU903"/>
      <c r="AV903"/>
      <c r="AW903"/>
      <c r="AX903"/>
      <c r="AY903"/>
      <c r="AZ903"/>
      <c r="BA903"/>
      <c r="BB903"/>
    </row>
    <row r="904" spans="1:54" s="8" customFormat="1">
      <c r="A904"/>
      <c r="B904"/>
      <c r="C904"/>
      <c r="D904"/>
      <c r="E904"/>
      <c r="F904"/>
      <c r="G904"/>
      <c r="H904"/>
      <c r="I904"/>
      <c r="J904"/>
      <c r="K904"/>
      <c r="L904"/>
      <c r="M904"/>
      <c r="N904"/>
      <c r="Q904"/>
      <c r="R904"/>
      <c r="S904"/>
      <c r="T904" s="47"/>
      <c r="U904"/>
      <c r="V904"/>
      <c r="W904"/>
      <c r="X904"/>
      <c r="Y904"/>
      <c r="Z904" s="12"/>
      <c r="AA904" s="12"/>
      <c r="AB904" s="12"/>
      <c r="AC904" s="12"/>
      <c r="AD904"/>
      <c r="AE904"/>
      <c r="AF904"/>
      <c r="AG904"/>
      <c r="AH904"/>
      <c r="AI904"/>
      <c r="AJ904"/>
      <c r="AK904"/>
      <c r="AL904"/>
      <c r="AM904"/>
      <c r="AN904"/>
      <c r="AO904"/>
      <c r="AP904"/>
      <c r="AQ904"/>
      <c r="AR904"/>
      <c r="AS904"/>
      <c r="AT904"/>
      <c r="AU904"/>
      <c r="AV904"/>
      <c r="AW904"/>
      <c r="AX904"/>
      <c r="AY904"/>
      <c r="AZ904"/>
      <c r="BA904"/>
      <c r="BB904"/>
    </row>
    <row r="905" spans="1:54" s="8" customFormat="1">
      <c r="A905"/>
      <c r="B905"/>
      <c r="C905"/>
      <c r="D905"/>
      <c r="E905"/>
      <c r="F905"/>
      <c r="G905"/>
      <c r="H905"/>
      <c r="I905"/>
      <c r="J905"/>
      <c r="K905"/>
      <c r="L905"/>
      <c r="M905"/>
      <c r="N905"/>
      <c r="Q905"/>
      <c r="R905"/>
      <c r="S905"/>
      <c r="T905" s="47"/>
      <c r="U905"/>
      <c r="V905"/>
      <c r="W905"/>
      <c r="X905"/>
      <c r="Y905"/>
      <c r="Z905" s="12"/>
      <c r="AA905" s="12"/>
      <c r="AB905" s="12"/>
      <c r="AC905" s="12"/>
      <c r="AD905"/>
      <c r="AE905"/>
      <c r="AF905"/>
      <c r="AG905"/>
      <c r="AH905"/>
      <c r="AI905"/>
      <c r="AJ905"/>
      <c r="AK905"/>
      <c r="AL905"/>
      <c r="AM905"/>
      <c r="AN905"/>
      <c r="AO905"/>
      <c r="AP905"/>
      <c r="AQ905"/>
      <c r="AR905"/>
      <c r="AS905"/>
      <c r="AT905"/>
      <c r="AU905"/>
      <c r="AV905"/>
      <c r="AW905"/>
      <c r="AX905"/>
      <c r="AY905"/>
      <c r="AZ905"/>
      <c r="BA905"/>
      <c r="BB905"/>
    </row>
    <row r="906" spans="1:54" s="8" customFormat="1">
      <c r="A906"/>
      <c r="B906"/>
      <c r="C906"/>
      <c r="D906"/>
      <c r="E906"/>
      <c r="F906"/>
      <c r="G906"/>
      <c r="H906"/>
      <c r="I906"/>
      <c r="J906"/>
      <c r="K906"/>
      <c r="L906"/>
      <c r="M906"/>
      <c r="N906"/>
      <c r="Q906"/>
      <c r="R906"/>
      <c r="S906"/>
      <c r="T906" s="47"/>
      <c r="U906"/>
      <c r="V906"/>
      <c r="W906"/>
      <c r="X906"/>
      <c r="Y906"/>
      <c r="Z906" s="12"/>
      <c r="AA906" s="12"/>
      <c r="AB906" s="12"/>
      <c r="AC906" s="12"/>
      <c r="AD906"/>
      <c r="AE906"/>
      <c r="AF906"/>
      <c r="AG906"/>
      <c r="AH906"/>
      <c r="AI906"/>
      <c r="AJ906"/>
      <c r="AK906"/>
      <c r="AL906"/>
      <c r="AM906"/>
      <c r="AN906"/>
      <c r="AO906"/>
      <c r="AP906"/>
      <c r="AQ906"/>
      <c r="AR906"/>
      <c r="AS906"/>
      <c r="AT906"/>
      <c r="AU906"/>
      <c r="AV906"/>
      <c r="AW906"/>
      <c r="AX906"/>
      <c r="AY906"/>
      <c r="AZ906"/>
      <c r="BA906"/>
      <c r="BB906"/>
    </row>
    <row r="907" spans="1:54" s="8" customFormat="1">
      <c r="A907"/>
      <c r="B907"/>
      <c r="C907"/>
      <c r="D907"/>
      <c r="E907"/>
      <c r="F907"/>
      <c r="G907"/>
      <c r="H907"/>
      <c r="I907"/>
      <c r="J907"/>
      <c r="K907"/>
      <c r="L907"/>
      <c r="M907"/>
      <c r="N907"/>
      <c r="Q907"/>
      <c r="R907"/>
      <c r="S907"/>
      <c r="T907" s="47"/>
      <c r="U907"/>
      <c r="V907"/>
      <c r="W907"/>
      <c r="X907"/>
      <c r="Y907"/>
      <c r="Z907" s="12"/>
      <c r="AA907" s="12"/>
      <c r="AB907" s="12"/>
      <c r="AC907" s="12"/>
      <c r="AD907"/>
      <c r="AE907"/>
      <c r="AF907"/>
      <c r="AG907"/>
      <c r="AH907"/>
      <c r="AI907"/>
      <c r="AJ907"/>
      <c r="AK907"/>
      <c r="AL907"/>
      <c r="AM907"/>
      <c r="AN907"/>
      <c r="AO907"/>
      <c r="AP907"/>
      <c r="AQ907"/>
      <c r="AR907"/>
      <c r="AS907"/>
      <c r="AT907"/>
      <c r="AU907"/>
      <c r="AV907"/>
      <c r="AW907"/>
      <c r="AX907"/>
      <c r="AY907"/>
      <c r="AZ907"/>
      <c r="BA907"/>
      <c r="BB907"/>
    </row>
    <row r="908" spans="1:54" s="8" customFormat="1">
      <c r="A908"/>
      <c r="B908"/>
      <c r="C908"/>
      <c r="D908"/>
      <c r="E908"/>
      <c r="F908"/>
      <c r="G908"/>
      <c r="H908"/>
      <c r="I908"/>
      <c r="J908"/>
      <c r="K908"/>
      <c r="L908"/>
      <c r="M908"/>
      <c r="N908"/>
      <c r="Q908"/>
      <c r="R908"/>
      <c r="S908"/>
      <c r="T908" s="47"/>
      <c r="U908"/>
      <c r="V908"/>
      <c r="W908"/>
      <c r="X908"/>
      <c r="Y908"/>
      <c r="Z908" s="12"/>
      <c r="AA908" s="12"/>
      <c r="AB908" s="12"/>
      <c r="AC908" s="12"/>
      <c r="AD908"/>
      <c r="AE908"/>
      <c r="AF908"/>
      <c r="AG908"/>
      <c r="AH908"/>
      <c r="AI908"/>
      <c r="AJ908"/>
      <c r="AK908"/>
      <c r="AL908"/>
      <c r="AM908"/>
      <c r="AN908"/>
      <c r="AO908"/>
      <c r="AP908"/>
      <c r="AQ908"/>
      <c r="AR908"/>
      <c r="AS908"/>
      <c r="AT908"/>
      <c r="AU908"/>
      <c r="AV908"/>
      <c r="AW908"/>
      <c r="AX908"/>
      <c r="AY908"/>
      <c r="AZ908"/>
      <c r="BA908"/>
      <c r="BB908"/>
    </row>
    <row r="909" spans="1:54" s="8" customFormat="1">
      <c r="A909"/>
      <c r="B909"/>
      <c r="C909"/>
      <c r="D909"/>
      <c r="E909"/>
      <c r="F909"/>
      <c r="G909"/>
      <c r="H909"/>
      <c r="I909"/>
      <c r="J909"/>
      <c r="K909"/>
      <c r="L909"/>
      <c r="M909"/>
      <c r="N909"/>
      <c r="Q909"/>
      <c r="R909"/>
      <c r="S909"/>
      <c r="T909" s="47"/>
      <c r="U909"/>
      <c r="V909"/>
      <c r="W909"/>
      <c r="X909"/>
      <c r="Y909"/>
      <c r="Z909" s="12"/>
      <c r="AA909" s="12"/>
      <c r="AB909" s="12"/>
      <c r="AC909" s="12"/>
      <c r="AD909"/>
      <c r="AE909"/>
      <c r="AF909"/>
      <c r="AG909"/>
      <c r="AH909"/>
      <c r="AI909"/>
      <c r="AJ909"/>
      <c r="AK909"/>
      <c r="AL909"/>
      <c r="AM909"/>
      <c r="AN909"/>
      <c r="AO909"/>
      <c r="AP909"/>
      <c r="AQ909"/>
      <c r="AR909"/>
      <c r="AS909"/>
      <c r="AT909"/>
      <c r="AU909"/>
      <c r="AV909"/>
      <c r="AW909"/>
      <c r="AX909"/>
      <c r="AY909"/>
      <c r="AZ909"/>
      <c r="BA909"/>
      <c r="BB909"/>
    </row>
    <row r="910" spans="1:54" s="8" customFormat="1">
      <c r="A910"/>
      <c r="B910"/>
      <c r="C910"/>
      <c r="D910"/>
      <c r="E910"/>
      <c r="F910"/>
      <c r="G910"/>
      <c r="H910"/>
      <c r="I910"/>
      <c r="J910"/>
      <c r="K910"/>
      <c r="L910"/>
      <c r="M910"/>
      <c r="N910"/>
      <c r="Q910"/>
      <c r="R910"/>
      <c r="S910"/>
      <c r="T910" s="47"/>
      <c r="U910"/>
      <c r="V910"/>
      <c r="W910"/>
      <c r="X910"/>
      <c r="Y910"/>
      <c r="Z910" s="12"/>
      <c r="AA910" s="12"/>
      <c r="AB910" s="12"/>
      <c r="AC910" s="12"/>
      <c r="AD910"/>
      <c r="AE910"/>
      <c r="AF910"/>
      <c r="AG910"/>
      <c r="AH910"/>
      <c r="AI910"/>
      <c r="AJ910"/>
      <c r="AK910"/>
      <c r="AL910"/>
      <c r="AM910"/>
      <c r="AN910"/>
      <c r="AO910"/>
      <c r="AP910"/>
      <c r="AQ910"/>
      <c r="AR910"/>
      <c r="AS910"/>
      <c r="AT910"/>
      <c r="AU910"/>
      <c r="AV910"/>
      <c r="AW910"/>
      <c r="AX910"/>
      <c r="AY910"/>
      <c r="AZ910"/>
      <c r="BA910"/>
      <c r="BB910"/>
    </row>
    <row r="911" spans="1:54" s="8" customFormat="1">
      <c r="A911"/>
      <c r="B911"/>
      <c r="C911"/>
      <c r="D911"/>
      <c r="E911"/>
      <c r="F911"/>
      <c r="G911"/>
      <c r="H911"/>
      <c r="I911"/>
      <c r="J911"/>
      <c r="K911"/>
      <c r="L911"/>
      <c r="M911"/>
      <c r="N911"/>
      <c r="Q911"/>
      <c r="R911"/>
      <c r="S911"/>
      <c r="T911" s="47"/>
      <c r="U911"/>
      <c r="V911"/>
      <c r="W911"/>
      <c r="X911"/>
      <c r="Y911"/>
      <c r="Z911" s="12"/>
      <c r="AA911" s="12"/>
      <c r="AB911" s="12"/>
      <c r="AC911" s="12"/>
      <c r="AD911"/>
      <c r="AE911"/>
      <c r="AF911"/>
      <c r="AG911"/>
      <c r="AH911"/>
      <c r="AI911"/>
      <c r="AJ911"/>
      <c r="AK911"/>
      <c r="AL911"/>
      <c r="AM911"/>
      <c r="AN911"/>
      <c r="AO911"/>
      <c r="AP911"/>
      <c r="AQ911"/>
      <c r="AR911"/>
      <c r="AS911"/>
      <c r="AT911"/>
      <c r="AU911"/>
      <c r="AV911"/>
      <c r="AW911"/>
      <c r="AX911"/>
      <c r="AY911"/>
      <c r="AZ911"/>
      <c r="BA911"/>
      <c r="BB911"/>
    </row>
    <row r="912" spans="1:54" s="8" customFormat="1">
      <c r="A912"/>
      <c r="B912"/>
      <c r="C912"/>
      <c r="D912"/>
      <c r="E912"/>
      <c r="F912"/>
      <c r="G912"/>
      <c r="H912"/>
      <c r="I912"/>
      <c r="J912"/>
      <c r="K912"/>
      <c r="L912"/>
      <c r="M912"/>
      <c r="N912"/>
      <c r="Q912"/>
      <c r="R912"/>
      <c r="S912"/>
      <c r="T912" s="47"/>
      <c r="U912"/>
      <c r="V912"/>
      <c r="W912"/>
      <c r="X912"/>
      <c r="Y912"/>
      <c r="Z912" s="12"/>
      <c r="AA912" s="12"/>
      <c r="AB912" s="12"/>
      <c r="AC912" s="12"/>
      <c r="AD912"/>
      <c r="AE912"/>
      <c r="AF912"/>
      <c r="AG912"/>
      <c r="AH912"/>
      <c r="AI912"/>
      <c r="AJ912"/>
      <c r="AK912"/>
      <c r="AL912"/>
      <c r="AM912"/>
      <c r="AN912"/>
      <c r="AO912"/>
      <c r="AP912"/>
      <c r="AQ912"/>
      <c r="AR912"/>
      <c r="AS912"/>
      <c r="AT912"/>
      <c r="AU912"/>
      <c r="AV912"/>
      <c r="AW912"/>
      <c r="AX912"/>
      <c r="AY912"/>
      <c r="AZ912"/>
      <c r="BA912"/>
      <c r="BB912"/>
    </row>
    <row r="913" spans="1:54" s="8" customFormat="1">
      <c r="A913"/>
      <c r="B913"/>
      <c r="C913"/>
      <c r="D913"/>
      <c r="E913"/>
      <c r="F913"/>
      <c r="G913"/>
      <c r="H913"/>
      <c r="I913"/>
      <c r="J913"/>
      <c r="K913"/>
      <c r="L913"/>
      <c r="M913"/>
      <c r="N913"/>
      <c r="Q913"/>
      <c r="R913"/>
      <c r="S913"/>
      <c r="T913" s="47"/>
      <c r="U913"/>
      <c r="V913"/>
      <c r="W913"/>
      <c r="X913"/>
      <c r="Y913"/>
      <c r="Z913" s="12"/>
      <c r="AA913" s="12"/>
      <c r="AB913" s="12"/>
      <c r="AC913" s="12"/>
      <c r="AD913"/>
      <c r="AE913"/>
      <c r="AF913"/>
      <c r="AG913"/>
      <c r="AH913"/>
      <c r="AI913"/>
      <c r="AJ913"/>
      <c r="AK913"/>
      <c r="AL913"/>
      <c r="AM913"/>
      <c r="AN913"/>
      <c r="AO913"/>
      <c r="AP913"/>
      <c r="AQ913"/>
      <c r="AR913"/>
      <c r="AS913"/>
      <c r="AT913"/>
      <c r="AU913"/>
      <c r="AV913"/>
      <c r="AW913"/>
      <c r="AX913"/>
      <c r="AY913"/>
      <c r="AZ913"/>
      <c r="BA913"/>
      <c r="BB913"/>
    </row>
    <row r="914" spans="1:54" s="8" customFormat="1">
      <c r="A914"/>
      <c r="B914"/>
      <c r="C914"/>
      <c r="D914"/>
      <c r="E914"/>
      <c r="F914"/>
      <c r="G914"/>
      <c r="H914"/>
      <c r="I914"/>
      <c r="J914"/>
      <c r="K914"/>
      <c r="L914"/>
      <c r="M914"/>
      <c r="N914"/>
      <c r="Q914"/>
      <c r="R914"/>
      <c r="S914"/>
      <c r="T914" s="47"/>
      <c r="U914"/>
      <c r="V914"/>
      <c r="W914"/>
      <c r="X914"/>
      <c r="Y914"/>
      <c r="Z914" s="12"/>
      <c r="AA914" s="12"/>
      <c r="AB914" s="12"/>
      <c r="AC914" s="12"/>
      <c r="AD914"/>
      <c r="AE914"/>
      <c r="AF914"/>
      <c r="AG914"/>
      <c r="AH914"/>
      <c r="AI914"/>
      <c r="AJ914"/>
      <c r="AK914"/>
      <c r="AL914"/>
      <c r="AM914"/>
      <c r="AN914"/>
      <c r="AO914"/>
      <c r="AP914"/>
      <c r="AQ914"/>
      <c r="AR914"/>
      <c r="AS914"/>
      <c r="AT914"/>
      <c r="AU914"/>
      <c r="AV914"/>
      <c r="AW914"/>
      <c r="AX914"/>
      <c r="AY914"/>
      <c r="AZ914"/>
      <c r="BA914"/>
      <c r="BB914"/>
    </row>
    <row r="915" spans="1:54" s="8" customFormat="1">
      <c r="A915"/>
      <c r="B915"/>
      <c r="C915"/>
      <c r="D915"/>
      <c r="E915"/>
      <c r="F915"/>
      <c r="G915"/>
      <c r="H915"/>
      <c r="I915"/>
      <c r="J915"/>
      <c r="K915"/>
      <c r="L915"/>
      <c r="M915"/>
      <c r="N915"/>
      <c r="Q915"/>
      <c r="R915"/>
      <c r="S915"/>
      <c r="T915" s="47"/>
      <c r="U915"/>
      <c r="V915"/>
      <c r="W915"/>
      <c r="X915"/>
      <c r="Y915"/>
      <c r="Z915" s="12"/>
      <c r="AA915" s="12"/>
      <c r="AB915" s="12"/>
      <c r="AC915" s="12"/>
      <c r="AD915"/>
      <c r="AE915"/>
      <c r="AF915"/>
      <c r="AG915"/>
      <c r="AH915"/>
      <c r="AI915"/>
      <c r="AJ915"/>
      <c r="AK915"/>
      <c r="AL915"/>
      <c r="AM915"/>
      <c r="AN915"/>
      <c r="AO915"/>
      <c r="AP915"/>
      <c r="AQ915"/>
      <c r="AR915"/>
      <c r="AS915"/>
      <c r="AT915"/>
      <c r="AU915"/>
      <c r="AV915"/>
      <c r="AW915"/>
      <c r="AX915"/>
      <c r="AY915"/>
      <c r="AZ915"/>
      <c r="BA915"/>
      <c r="BB915"/>
    </row>
    <row r="916" spans="1:54" s="8" customFormat="1">
      <c r="A916"/>
      <c r="B916"/>
      <c r="C916"/>
      <c r="D916"/>
      <c r="E916"/>
      <c r="F916"/>
      <c r="G916"/>
      <c r="H916"/>
      <c r="I916"/>
      <c r="J916"/>
      <c r="K916"/>
      <c r="L916"/>
      <c r="M916"/>
      <c r="N916"/>
      <c r="Q916"/>
      <c r="R916"/>
      <c r="S916"/>
      <c r="T916" s="47"/>
      <c r="U916"/>
      <c r="V916"/>
      <c r="W916"/>
      <c r="X916"/>
      <c r="Y916"/>
      <c r="Z916" s="12"/>
      <c r="AA916" s="12"/>
      <c r="AB916" s="12"/>
      <c r="AC916" s="12"/>
      <c r="AD916"/>
      <c r="AE916"/>
      <c r="AF916"/>
      <c r="AG916"/>
      <c r="AH916"/>
      <c r="AI916"/>
      <c r="AJ916"/>
      <c r="AK916"/>
      <c r="AL916"/>
      <c r="AM916"/>
      <c r="AN916"/>
      <c r="AO916"/>
      <c r="AP916"/>
      <c r="AQ916"/>
      <c r="AR916"/>
      <c r="AS916"/>
      <c r="AT916"/>
      <c r="AU916"/>
      <c r="AV916"/>
      <c r="AW916"/>
      <c r="AX916"/>
      <c r="AY916"/>
      <c r="AZ916"/>
      <c r="BA916"/>
      <c r="BB916"/>
    </row>
    <row r="917" spans="1:54" s="8" customFormat="1">
      <c r="A917"/>
      <c r="B917"/>
      <c r="C917"/>
      <c r="D917"/>
      <c r="E917"/>
      <c r="F917"/>
      <c r="G917"/>
      <c r="H917"/>
      <c r="I917"/>
      <c r="J917"/>
      <c r="K917"/>
      <c r="L917"/>
      <c r="M917"/>
      <c r="N917"/>
      <c r="Q917"/>
      <c r="R917"/>
      <c r="S917"/>
      <c r="T917" s="47"/>
      <c r="U917"/>
      <c r="V917"/>
      <c r="W917"/>
      <c r="X917"/>
      <c r="Y917"/>
      <c r="Z917" s="12"/>
      <c r="AA917" s="12"/>
      <c r="AB917" s="12"/>
      <c r="AC917" s="12"/>
      <c r="AD917"/>
      <c r="AE917"/>
      <c r="AF917"/>
      <c r="AG917"/>
      <c r="AH917"/>
      <c r="AI917"/>
      <c r="AJ917"/>
      <c r="AK917"/>
      <c r="AL917"/>
      <c r="AM917"/>
      <c r="AN917"/>
      <c r="AO917"/>
      <c r="AP917"/>
      <c r="AQ917"/>
      <c r="AR917"/>
      <c r="AS917"/>
      <c r="AT917"/>
      <c r="AU917"/>
      <c r="AV917"/>
      <c r="AW917"/>
      <c r="AX917"/>
      <c r="AY917"/>
      <c r="AZ917"/>
      <c r="BA917"/>
      <c r="BB917"/>
    </row>
    <row r="918" spans="1:54" s="8" customFormat="1">
      <c r="A918"/>
      <c r="B918"/>
      <c r="C918"/>
      <c r="D918"/>
      <c r="E918"/>
      <c r="F918"/>
      <c r="G918"/>
      <c r="H918"/>
      <c r="I918"/>
      <c r="J918"/>
      <c r="K918"/>
      <c r="L918"/>
      <c r="M918"/>
      <c r="N918"/>
      <c r="Q918"/>
      <c r="R918"/>
      <c r="S918"/>
      <c r="T918" s="47"/>
      <c r="U918"/>
      <c r="V918"/>
      <c r="W918"/>
      <c r="X918"/>
      <c r="Y918"/>
      <c r="Z918" s="12"/>
      <c r="AA918" s="12"/>
      <c r="AB918" s="12"/>
      <c r="AC918" s="12"/>
      <c r="AD918"/>
      <c r="AE918"/>
      <c r="AF918"/>
      <c r="AG918"/>
      <c r="AH918"/>
      <c r="AI918"/>
      <c r="AJ918"/>
      <c r="AK918"/>
      <c r="AL918"/>
      <c r="AM918"/>
      <c r="AN918"/>
      <c r="AO918"/>
      <c r="AP918"/>
      <c r="AQ918"/>
      <c r="AR918"/>
      <c r="AS918"/>
      <c r="AT918"/>
      <c r="AU918"/>
      <c r="AV918"/>
      <c r="AW918"/>
      <c r="AX918"/>
      <c r="AY918"/>
      <c r="AZ918"/>
      <c r="BA918"/>
      <c r="BB918"/>
    </row>
    <row r="919" spans="1:54" s="8" customFormat="1">
      <c r="A919"/>
      <c r="B919"/>
      <c r="C919"/>
      <c r="D919"/>
      <c r="E919"/>
      <c r="F919"/>
      <c r="G919"/>
      <c r="H919"/>
      <c r="I919"/>
      <c r="J919"/>
      <c r="K919"/>
      <c r="L919"/>
      <c r="M919"/>
      <c r="N919"/>
      <c r="Q919"/>
      <c r="R919"/>
      <c r="S919"/>
      <c r="T919" s="47"/>
      <c r="U919"/>
      <c r="V919"/>
      <c r="W919"/>
      <c r="X919"/>
      <c r="Y919"/>
      <c r="Z919" s="12"/>
      <c r="AA919" s="12"/>
      <c r="AB919" s="12"/>
      <c r="AC919" s="12"/>
      <c r="AD919"/>
      <c r="AE919"/>
      <c r="AF919"/>
      <c r="AG919"/>
      <c r="AH919"/>
      <c r="AI919"/>
      <c r="AJ919"/>
      <c r="AK919"/>
      <c r="AL919"/>
      <c r="AM919"/>
      <c r="AN919"/>
      <c r="AO919"/>
      <c r="AP919"/>
      <c r="AQ919"/>
      <c r="AR919"/>
      <c r="AS919"/>
      <c r="AT919"/>
      <c r="AU919"/>
      <c r="AV919"/>
      <c r="AW919"/>
      <c r="AX919"/>
      <c r="AY919"/>
      <c r="AZ919"/>
      <c r="BA919"/>
      <c r="BB919"/>
    </row>
    <row r="920" spans="1:54" s="8" customFormat="1">
      <c r="A920"/>
      <c r="B920"/>
      <c r="C920"/>
      <c r="D920"/>
      <c r="E920"/>
      <c r="F920"/>
      <c r="G920"/>
      <c r="H920"/>
      <c r="I920"/>
      <c r="J920"/>
      <c r="K920"/>
      <c r="L920"/>
      <c r="M920"/>
      <c r="N920"/>
      <c r="Q920"/>
      <c r="R920"/>
      <c r="S920"/>
      <c r="T920" s="47"/>
      <c r="U920"/>
      <c r="V920"/>
      <c r="W920"/>
      <c r="X920"/>
      <c r="Y920"/>
      <c r="Z920" s="12"/>
      <c r="AA920" s="12"/>
      <c r="AB920" s="12"/>
      <c r="AC920" s="12"/>
      <c r="AD920"/>
      <c r="AE920"/>
      <c r="AF920"/>
      <c r="AG920"/>
      <c r="AH920"/>
      <c r="AI920"/>
      <c r="AJ920"/>
      <c r="AK920"/>
      <c r="AL920"/>
      <c r="AM920"/>
      <c r="AN920"/>
      <c r="AO920"/>
      <c r="AP920"/>
      <c r="AQ920"/>
      <c r="AR920"/>
      <c r="AS920"/>
      <c r="AT920"/>
      <c r="AU920"/>
      <c r="AV920"/>
      <c r="AW920"/>
      <c r="AX920"/>
      <c r="AY920"/>
      <c r="AZ920"/>
      <c r="BA920"/>
      <c r="BB920"/>
    </row>
    <row r="921" spans="1:54" s="8" customFormat="1">
      <c r="A921"/>
      <c r="B921"/>
      <c r="C921"/>
      <c r="D921"/>
      <c r="E921"/>
      <c r="F921"/>
      <c r="G921"/>
      <c r="H921"/>
      <c r="I921"/>
      <c r="J921"/>
      <c r="K921"/>
      <c r="L921"/>
      <c r="M921"/>
      <c r="N921"/>
      <c r="Q921"/>
      <c r="R921"/>
      <c r="S921"/>
      <c r="T921" s="47"/>
      <c r="U921"/>
      <c r="V921"/>
      <c r="W921"/>
      <c r="X921"/>
      <c r="Y921"/>
      <c r="Z921" s="12"/>
      <c r="AA921" s="12"/>
      <c r="AB921" s="12"/>
      <c r="AC921" s="12"/>
      <c r="AD921"/>
      <c r="AE921"/>
      <c r="AF921"/>
      <c r="AG921"/>
      <c r="AH921"/>
      <c r="AI921"/>
      <c r="AJ921"/>
      <c r="AK921"/>
      <c r="AL921"/>
      <c r="AM921"/>
      <c r="AN921"/>
      <c r="AO921"/>
      <c r="AP921"/>
      <c r="AQ921"/>
      <c r="AR921"/>
      <c r="AS921"/>
      <c r="AT921"/>
      <c r="AU921"/>
      <c r="AV921"/>
      <c r="AW921"/>
      <c r="AX921"/>
      <c r="AY921"/>
      <c r="AZ921"/>
      <c r="BA921"/>
      <c r="BB921"/>
    </row>
    <row r="922" spans="1:54" s="8" customFormat="1">
      <c r="A922"/>
      <c r="B922"/>
      <c r="C922"/>
      <c r="D922"/>
      <c r="E922"/>
      <c r="F922"/>
      <c r="G922"/>
      <c r="H922"/>
      <c r="I922"/>
      <c r="J922"/>
      <c r="K922"/>
      <c r="L922"/>
      <c r="M922"/>
      <c r="N922"/>
      <c r="Q922"/>
      <c r="R922"/>
      <c r="S922"/>
      <c r="T922" s="47"/>
      <c r="U922"/>
      <c r="V922"/>
      <c r="W922"/>
      <c r="X922"/>
      <c r="Y922"/>
      <c r="Z922" s="12"/>
      <c r="AA922" s="12"/>
      <c r="AB922" s="12"/>
      <c r="AC922" s="12"/>
      <c r="AD922"/>
      <c r="AE922"/>
      <c r="AF922"/>
      <c r="AG922"/>
      <c r="AH922"/>
      <c r="AI922"/>
      <c r="AJ922"/>
      <c r="AK922"/>
      <c r="AL922"/>
      <c r="AM922"/>
      <c r="AN922"/>
      <c r="AO922"/>
      <c r="AP922"/>
      <c r="AQ922"/>
      <c r="AR922"/>
      <c r="AS922"/>
      <c r="AT922"/>
      <c r="AU922"/>
      <c r="AV922"/>
      <c r="AW922"/>
      <c r="AX922"/>
      <c r="AY922"/>
      <c r="AZ922"/>
      <c r="BA922"/>
      <c r="BB922"/>
    </row>
    <row r="923" spans="1:54" s="8" customFormat="1">
      <c r="A923"/>
      <c r="B923"/>
      <c r="C923"/>
      <c r="D923"/>
      <c r="E923"/>
      <c r="F923"/>
      <c r="G923"/>
      <c r="H923"/>
      <c r="I923"/>
      <c r="J923"/>
      <c r="K923"/>
      <c r="L923"/>
      <c r="M923"/>
      <c r="N923"/>
      <c r="Q923"/>
      <c r="R923"/>
      <c r="S923"/>
      <c r="T923" s="47"/>
      <c r="U923"/>
      <c r="V923"/>
      <c r="W923"/>
      <c r="X923"/>
      <c r="Y923"/>
      <c r="Z923" s="12"/>
      <c r="AA923" s="12"/>
      <c r="AB923" s="12"/>
      <c r="AC923" s="12"/>
      <c r="AD923"/>
      <c r="AE923"/>
      <c r="AF923"/>
      <c r="AG923"/>
      <c r="AH923"/>
      <c r="AI923"/>
      <c r="AJ923"/>
      <c r="AK923"/>
      <c r="AL923"/>
      <c r="AM923"/>
      <c r="AN923"/>
      <c r="AO923"/>
      <c r="AP923"/>
      <c r="AQ923"/>
      <c r="AR923"/>
      <c r="AS923"/>
      <c r="AT923"/>
      <c r="AU923"/>
      <c r="AV923"/>
      <c r="AW923"/>
      <c r="AX923"/>
      <c r="AY923"/>
      <c r="AZ923"/>
      <c r="BA923"/>
      <c r="BB923"/>
    </row>
    <row r="924" spans="1:54" s="8" customFormat="1">
      <c r="A924"/>
      <c r="B924"/>
      <c r="C924"/>
      <c r="D924"/>
      <c r="E924"/>
      <c r="F924"/>
      <c r="G924"/>
      <c r="H924"/>
      <c r="I924"/>
      <c r="J924"/>
      <c r="K924"/>
      <c r="L924"/>
      <c r="M924"/>
      <c r="N924"/>
      <c r="Q924"/>
      <c r="R924"/>
      <c r="S924"/>
      <c r="T924" s="47"/>
      <c r="U924"/>
      <c r="V924"/>
      <c r="W924"/>
      <c r="X924"/>
      <c r="Y924"/>
      <c r="Z924" s="12"/>
      <c r="AA924" s="12"/>
      <c r="AB924" s="12"/>
      <c r="AC924" s="12"/>
      <c r="AD924"/>
      <c r="AE924"/>
      <c r="AF924"/>
      <c r="AG924"/>
      <c r="AH924"/>
      <c r="AI924"/>
      <c r="AJ924"/>
      <c r="AK924"/>
      <c r="AL924"/>
      <c r="AM924"/>
      <c r="AN924"/>
      <c r="AO924"/>
      <c r="AP924"/>
      <c r="AQ924"/>
      <c r="AR924"/>
      <c r="AS924"/>
      <c r="AT924"/>
      <c r="AU924"/>
      <c r="AV924"/>
      <c r="AW924"/>
      <c r="AX924"/>
      <c r="AY924"/>
      <c r="AZ924"/>
      <c r="BA924"/>
      <c r="BB924"/>
    </row>
    <row r="925" spans="1:54" s="8" customFormat="1">
      <c r="A925"/>
      <c r="B925"/>
      <c r="C925"/>
      <c r="D925"/>
      <c r="E925"/>
      <c r="F925"/>
      <c r="G925"/>
      <c r="H925"/>
      <c r="I925"/>
      <c r="J925"/>
      <c r="K925"/>
      <c r="L925"/>
      <c r="M925"/>
      <c r="N925"/>
      <c r="Q925"/>
      <c r="R925"/>
      <c r="S925"/>
      <c r="T925" s="47"/>
      <c r="U925"/>
      <c r="V925"/>
      <c r="W925"/>
      <c r="X925"/>
      <c r="Y925"/>
      <c r="Z925" s="12"/>
      <c r="AA925" s="12"/>
      <c r="AB925" s="12"/>
      <c r="AC925" s="12"/>
      <c r="AD925"/>
      <c r="AE925"/>
      <c r="AF925"/>
      <c r="AG925"/>
      <c r="AH925"/>
      <c r="AI925"/>
      <c r="AJ925"/>
      <c r="AK925"/>
      <c r="AL925"/>
      <c r="AM925"/>
      <c r="AN925"/>
      <c r="AO925"/>
      <c r="AP925"/>
      <c r="AQ925"/>
      <c r="AR925"/>
      <c r="AS925"/>
      <c r="AT925"/>
      <c r="AU925"/>
      <c r="AV925"/>
      <c r="AW925"/>
      <c r="AX925"/>
      <c r="AY925"/>
      <c r="AZ925"/>
      <c r="BA925"/>
      <c r="BB925"/>
    </row>
    <row r="926" spans="1:54" s="8" customFormat="1">
      <c r="A926"/>
      <c r="B926"/>
      <c r="C926"/>
      <c r="D926"/>
      <c r="E926"/>
      <c r="F926"/>
      <c r="G926"/>
      <c r="H926"/>
      <c r="I926"/>
      <c r="J926"/>
      <c r="K926"/>
      <c r="L926"/>
      <c r="M926"/>
      <c r="N926"/>
      <c r="Q926"/>
      <c r="R926"/>
      <c r="S926"/>
      <c r="T926" s="47"/>
      <c r="U926"/>
      <c r="V926"/>
      <c r="W926"/>
      <c r="X926"/>
      <c r="Y926"/>
      <c r="Z926" s="12"/>
      <c r="AA926" s="12"/>
      <c r="AB926" s="12"/>
      <c r="AC926" s="12"/>
      <c r="AD926"/>
      <c r="AE926"/>
      <c r="AF926"/>
      <c r="AG926"/>
      <c r="AH926"/>
      <c r="AI926"/>
      <c r="AJ926"/>
      <c r="AK926"/>
      <c r="AL926"/>
      <c r="AM926"/>
      <c r="AN926"/>
      <c r="AO926"/>
      <c r="AP926"/>
      <c r="AQ926"/>
      <c r="AR926"/>
      <c r="AS926"/>
      <c r="AT926"/>
      <c r="AU926"/>
      <c r="AV926"/>
      <c r="AW926"/>
      <c r="AX926"/>
      <c r="AY926"/>
      <c r="AZ926"/>
      <c r="BA926"/>
      <c r="BB926"/>
    </row>
    <row r="927" spans="1:54" s="8" customFormat="1">
      <c r="A927"/>
      <c r="B927"/>
      <c r="C927"/>
      <c r="D927"/>
      <c r="E927"/>
      <c r="F927"/>
      <c r="G927"/>
      <c r="H927"/>
      <c r="I927"/>
      <c r="J927"/>
      <c r="K927"/>
      <c r="L927"/>
      <c r="M927"/>
      <c r="N927"/>
      <c r="Q927"/>
      <c r="R927"/>
      <c r="S927"/>
      <c r="T927" s="47"/>
      <c r="U927"/>
      <c r="V927"/>
      <c r="W927"/>
      <c r="X927"/>
      <c r="Y927"/>
      <c r="Z927" s="12"/>
      <c r="AA927" s="12"/>
      <c r="AB927" s="12"/>
      <c r="AC927" s="12"/>
      <c r="AD927"/>
      <c r="AE927"/>
      <c r="AF927"/>
      <c r="AG927"/>
      <c r="AH927"/>
      <c r="AI927"/>
      <c r="AJ927"/>
      <c r="AK927"/>
      <c r="AL927"/>
      <c r="AM927"/>
      <c r="AN927"/>
      <c r="AO927"/>
      <c r="AP927"/>
      <c r="AQ927"/>
      <c r="AR927"/>
      <c r="AS927"/>
      <c r="AT927"/>
      <c r="AU927"/>
      <c r="AV927"/>
      <c r="AW927"/>
      <c r="AX927"/>
      <c r="AY927"/>
      <c r="AZ927"/>
      <c r="BA927"/>
      <c r="BB927"/>
    </row>
    <row r="928" spans="1:54" s="8" customFormat="1">
      <c r="A928"/>
      <c r="B928"/>
      <c r="C928"/>
      <c r="D928"/>
      <c r="E928"/>
      <c r="F928"/>
      <c r="G928"/>
      <c r="H928"/>
      <c r="I928"/>
      <c r="J928"/>
      <c r="K928"/>
      <c r="L928"/>
      <c r="M928"/>
      <c r="N928"/>
      <c r="Q928"/>
      <c r="R928"/>
      <c r="S928"/>
      <c r="T928" s="47"/>
      <c r="U928"/>
      <c r="V928"/>
      <c r="W928"/>
      <c r="X928"/>
      <c r="Y928"/>
      <c r="Z928" s="12"/>
      <c r="AA928" s="12"/>
      <c r="AB928" s="12"/>
      <c r="AC928" s="12"/>
      <c r="AD928"/>
      <c r="AE928"/>
      <c r="AF928"/>
      <c r="AG928"/>
      <c r="AH928"/>
      <c r="AI928"/>
      <c r="AJ928"/>
      <c r="AK928"/>
      <c r="AL928"/>
      <c r="AM928"/>
      <c r="AN928"/>
      <c r="AO928"/>
      <c r="AP928"/>
      <c r="AQ928"/>
      <c r="AR928"/>
      <c r="AS928"/>
      <c r="AT928"/>
      <c r="AU928"/>
      <c r="AV928"/>
      <c r="AW928"/>
      <c r="AX928"/>
      <c r="AY928"/>
      <c r="AZ928"/>
      <c r="BA928"/>
      <c r="BB928"/>
    </row>
    <row r="929" spans="1:54" s="8" customFormat="1">
      <c r="A929"/>
      <c r="B929"/>
      <c r="C929"/>
      <c r="D929"/>
      <c r="E929"/>
      <c r="F929"/>
      <c r="G929"/>
      <c r="H929"/>
      <c r="I929"/>
      <c r="J929"/>
      <c r="K929"/>
      <c r="L929"/>
      <c r="M929"/>
      <c r="N929"/>
      <c r="Q929"/>
      <c r="R929"/>
      <c r="S929"/>
      <c r="T929" s="47"/>
      <c r="U929"/>
      <c r="V929"/>
      <c r="W929"/>
      <c r="X929"/>
      <c r="Y929"/>
      <c r="Z929" s="12"/>
      <c r="AA929" s="12"/>
      <c r="AB929" s="12"/>
      <c r="AC929" s="12"/>
      <c r="AD929"/>
      <c r="AE929"/>
      <c r="AF929"/>
      <c r="AG929"/>
      <c r="AH929"/>
      <c r="AI929"/>
      <c r="AJ929"/>
      <c r="AK929"/>
      <c r="AL929"/>
      <c r="AM929"/>
      <c r="AN929"/>
      <c r="AO929"/>
      <c r="AP929"/>
      <c r="AQ929"/>
      <c r="AR929"/>
      <c r="AS929"/>
      <c r="AT929"/>
      <c r="AU929"/>
      <c r="AV929"/>
      <c r="AW929"/>
      <c r="AX929"/>
      <c r="AY929"/>
      <c r="AZ929"/>
      <c r="BA929"/>
      <c r="BB929"/>
    </row>
    <row r="930" spans="1:54" s="8" customFormat="1">
      <c r="A930"/>
      <c r="B930"/>
      <c r="C930"/>
      <c r="D930"/>
      <c r="E930"/>
      <c r="F930"/>
      <c r="G930"/>
      <c r="H930"/>
      <c r="I930"/>
      <c r="J930"/>
      <c r="K930"/>
      <c r="L930"/>
      <c r="M930"/>
      <c r="N930"/>
      <c r="Q930"/>
      <c r="R930"/>
      <c r="S930"/>
      <c r="T930" s="47"/>
      <c r="U930"/>
      <c r="V930"/>
      <c r="W930"/>
      <c r="X930"/>
      <c r="Y930"/>
      <c r="Z930" s="12"/>
      <c r="AA930" s="12"/>
      <c r="AB930" s="12"/>
      <c r="AC930" s="12"/>
      <c r="AD930"/>
      <c r="AE930"/>
      <c r="AF930"/>
      <c r="AG930"/>
      <c r="AH930"/>
      <c r="AI930"/>
      <c r="AJ930"/>
      <c r="AK930"/>
      <c r="AL930"/>
      <c r="AM930"/>
      <c r="AN930"/>
      <c r="AO930"/>
      <c r="AP930"/>
      <c r="AQ930"/>
      <c r="AR930"/>
      <c r="AS930"/>
      <c r="AT930"/>
      <c r="AU930"/>
      <c r="AV930"/>
      <c r="AW930"/>
      <c r="AX930"/>
      <c r="AY930"/>
      <c r="AZ930"/>
      <c r="BA930"/>
      <c r="BB930"/>
    </row>
    <row r="931" spans="1:54" s="8" customFormat="1">
      <c r="A931"/>
      <c r="B931"/>
      <c r="C931"/>
      <c r="D931"/>
      <c r="E931"/>
      <c r="F931"/>
      <c r="G931"/>
      <c r="H931"/>
      <c r="I931"/>
      <c r="J931"/>
      <c r="K931"/>
      <c r="L931"/>
      <c r="M931"/>
      <c r="N931"/>
      <c r="Q931"/>
      <c r="R931"/>
      <c r="S931"/>
      <c r="T931" s="47"/>
      <c r="U931"/>
      <c r="V931"/>
      <c r="W931"/>
      <c r="X931"/>
      <c r="Y931"/>
      <c r="Z931" s="12"/>
      <c r="AA931" s="12"/>
      <c r="AB931" s="12"/>
      <c r="AC931" s="12"/>
      <c r="AD931"/>
      <c r="AE931"/>
      <c r="AF931"/>
      <c r="AG931"/>
      <c r="AH931"/>
      <c r="AI931"/>
      <c r="AJ931"/>
      <c r="AK931"/>
      <c r="AL931"/>
      <c r="AM931"/>
      <c r="AN931"/>
      <c r="AO931"/>
      <c r="AP931"/>
      <c r="AQ931"/>
      <c r="AR931"/>
      <c r="AS931"/>
      <c r="AT931"/>
      <c r="AU931"/>
      <c r="AV931"/>
      <c r="AW931"/>
      <c r="AX931"/>
      <c r="AY931"/>
      <c r="AZ931"/>
      <c r="BA931"/>
      <c r="BB931"/>
    </row>
    <row r="932" spans="1:54" s="8" customFormat="1">
      <c r="A932"/>
      <c r="B932"/>
      <c r="C932"/>
      <c r="D932"/>
      <c r="E932"/>
      <c r="F932"/>
      <c r="G932"/>
      <c r="H932"/>
      <c r="I932"/>
      <c r="J932"/>
      <c r="K932"/>
      <c r="L932"/>
      <c r="M932"/>
      <c r="N932"/>
      <c r="Q932"/>
      <c r="R932"/>
      <c r="S932"/>
      <c r="T932" s="47"/>
      <c r="U932"/>
      <c r="V932"/>
      <c r="W932"/>
      <c r="X932"/>
      <c r="Y932"/>
      <c r="Z932" s="12"/>
      <c r="AA932" s="12"/>
      <c r="AB932" s="12"/>
      <c r="AC932" s="12"/>
      <c r="AD932"/>
      <c r="AE932"/>
      <c r="AF932"/>
      <c r="AG932"/>
      <c r="AH932"/>
      <c r="AI932"/>
      <c r="AJ932"/>
      <c r="AK932"/>
      <c r="AL932"/>
      <c r="AM932"/>
      <c r="AN932"/>
      <c r="AO932"/>
      <c r="AP932"/>
      <c r="AQ932"/>
      <c r="AR932"/>
      <c r="AS932"/>
      <c r="AT932"/>
      <c r="AU932"/>
      <c r="AV932"/>
      <c r="AW932"/>
      <c r="AX932"/>
      <c r="AY932"/>
      <c r="AZ932"/>
      <c r="BA932"/>
      <c r="BB932"/>
    </row>
    <row r="933" spans="1:54" s="8" customFormat="1">
      <c r="A933"/>
      <c r="B933"/>
      <c r="C933"/>
      <c r="D933"/>
      <c r="E933"/>
      <c r="F933"/>
      <c r="G933"/>
      <c r="H933"/>
      <c r="I933"/>
      <c r="J933"/>
      <c r="K933"/>
      <c r="L933"/>
      <c r="M933"/>
      <c r="N933"/>
      <c r="Q933"/>
      <c r="R933"/>
      <c r="S933"/>
      <c r="T933" s="47"/>
      <c r="U933"/>
      <c r="V933"/>
      <c r="W933"/>
      <c r="X933"/>
      <c r="Y933"/>
      <c r="Z933" s="12"/>
      <c r="AA933" s="12"/>
      <c r="AB933" s="12"/>
      <c r="AC933" s="12"/>
      <c r="AD933"/>
      <c r="AE933"/>
      <c r="AF933"/>
      <c r="AG933"/>
      <c r="AH933"/>
      <c r="AI933"/>
      <c r="AJ933"/>
      <c r="AK933"/>
      <c r="AL933"/>
      <c r="AM933"/>
      <c r="AN933"/>
      <c r="AO933"/>
      <c r="AP933"/>
      <c r="AQ933"/>
      <c r="AR933"/>
      <c r="AS933"/>
      <c r="AT933"/>
      <c r="AU933"/>
      <c r="AV933"/>
      <c r="AW933"/>
      <c r="AX933"/>
      <c r="AY933"/>
      <c r="AZ933"/>
      <c r="BA933"/>
      <c r="BB933"/>
    </row>
    <row r="934" spans="1:54" s="8" customFormat="1">
      <c r="A934"/>
      <c r="B934"/>
      <c r="C934"/>
      <c r="D934"/>
      <c r="E934"/>
      <c r="F934"/>
      <c r="G934"/>
      <c r="H934"/>
      <c r="I934"/>
      <c r="J934"/>
      <c r="K934"/>
      <c r="L934"/>
      <c r="M934"/>
      <c r="N934"/>
      <c r="Q934"/>
      <c r="R934"/>
      <c r="S934"/>
      <c r="T934" s="47"/>
      <c r="U934"/>
      <c r="V934"/>
      <c r="W934"/>
      <c r="X934"/>
      <c r="Y934"/>
      <c r="Z934" s="12"/>
      <c r="AA934" s="12"/>
      <c r="AB934" s="12"/>
      <c r="AC934" s="12"/>
      <c r="AD934"/>
      <c r="AE934"/>
      <c r="AF934"/>
      <c r="AG934"/>
      <c r="AH934"/>
      <c r="AI934"/>
      <c r="AJ934"/>
      <c r="AK934"/>
      <c r="AL934"/>
      <c r="AM934"/>
      <c r="AN934"/>
      <c r="AO934"/>
      <c r="AP934"/>
      <c r="AQ934"/>
      <c r="AR934"/>
      <c r="AS934"/>
      <c r="AT934"/>
      <c r="AU934"/>
      <c r="AV934"/>
      <c r="AW934"/>
      <c r="AX934"/>
      <c r="AY934"/>
      <c r="AZ934"/>
      <c r="BA934"/>
      <c r="BB934"/>
    </row>
    <row r="935" spans="1:54" s="8" customFormat="1">
      <c r="A935"/>
      <c r="B935"/>
      <c r="C935"/>
      <c r="D935"/>
      <c r="E935"/>
      <c r="F935"/>
      <c r="G935"/>
      <c r="H935"/>
      <c r="I935"/>
      <c r="J935"/>
      <c r="K935"/>
      <c r="L935"/>
      <c r="M935"/>
      <c r="N935"/>
      <c r="Q935"/>
      <c r="R935"/>
      <c r="S935"/>
      <c r="T935" s="47"/>
      <c r="U935"/>
      <c r="V935"/>
      <c r="W935"/>
      <c r="X935"/>
      <c r="Y935"/>
      <c r="Z935" s="12"/>
      <c r="AA935" s="12"/>
      <c r="AB935" s="12"/>
      <c r="AC935" s="12"/>
      <c r="AD935"/>
      <c r="AE935"/>
      <c r="AF935"/>
      <c r="AG935"/>
      <c r="AH935"/>
      <c r="AI935"/>
      <c r="AJ935"/>
      <c r="AK935"/>
      <c r="AL935"/>
      <c r="AM935"/>
      <c r="AN935"/>
      <c r="AO935"/>
      <c r="AP935"/>
      <c r="AQ935"/>
      <c r="AR935"/>
      <c r="AS935"/>
      <c r="AT935"/>
      <c r="AU935"/>
      <c r="AV935"/>
      <c r="AW935"/>
      <c r="AX935"/>
      <c r="AY935"/>
      <c r="AZ935"/>
      <c r="BA935"/>
      <c r="BB935"/>
    </row>
    <row r="936" spans="1:54" s="8" customFormat="1">
      <c r="A936"/>
      <c r="B936"/>
      <c r="C936"/>
      <c r="D936"/>
      <c r="E936"/>
      <c r="F936"/>
      <c r="G936"/>
      <c r="H936"/>
      <c r="I936"/>
      <c r="J936"/>
      <c r="K936"/>
      <c r="L936"/>
      <c r="M936"/>
      <c r="N936"/>
      <c r="Q936"/>
      <c r="R936"/>
      <c r="S936"/>
      <c r="T936" s="47"/>
      <c r="U936"/>
      <c r="V936"/>
      <c r="W936"/>
      <c r="X936"/>
      <c r="Y936"/>
      <c r="Z936" s="12"/>
      <c r="AA936" s="12"/>
      <c r="AB936" s="12"/>
      <c r="AC936" s="12"/>
      <c r="AD936"/>
      <c r="AE936"/>
      <c r="AF936"/>
      <c r="AG936"/>
      <c r="AH936"/>
      <c r="AI936"/>
      <c r="AJ936"/>
      <c r="AK936"/>
      <c r="AL936"/>
      <c r="AM936"/>
      <c r="AN936"/>
      <c r="AO936"/>
      <c r="AP936"/>
      <c r="AQ936"/>
      <c r="AR936"/>
      <c r="AS936"/>
      <c r="AT936"/>
      <c r="AU936"/>
      <c r="AV936"/>
      <c r="AW936"/>
      <c r="AX936"/>
      <c r="AY936"/>
      <c r="AZ936"/>
      <c r="BA936"/>
      <c r="BB936"/>
    </row>
    <row r="937" spans="1:54" s="8" customFormat="1">
      <c r="A937"/>
      <c r="B937"/>
      <c r="C937"/>
      <c r="D937"/>
      <c r="E937"/>
      <c r="F937"/>
      <c r="G937"/>
      <c r="H937"/>
      <c r="I937"/>
      <c r="J937"/>
      <c r="K937"/>
      <c r="L937"/>
      <c r="M937"/>
      <c r="N937"/>
      <c r="Q937"/>
      <c r="R937"/>
      <c r="S937"/>
      <c r="T937" s="47"/>
      <c r="U937"/>
      <c r="V937"/>
      <c r="W937"/>
      <c r="X937"/>
      <c r="Y937"/>
      <c r="Z937" s="12"/>
      <c r="AA937" s="12"/>
      <c r="AB937" s="12"/>
      <c r="AC937" s="12"/>
      <c r="AD937"/>
      <c r="AE937"/>
      <c r="AF937"/>
      <c r="AG937"/>
      <c r="AH937"/>
      <c r="AI937"/>
      <c r="AJ937"/>
      <c r="AK937"/>
      <c r="AL937"/>
      <c r="AM937"/>
      <c r="AN937"/>
      <c r="AO937"/>
      <c r="AP937"/>
      <c r="AQ937"/>
      <c r="AR937"/>
      <c r="AS937"/>
      <c r="AT937"/>
      <c r="AU937"/>
      <c r="AV937"/>
      <c r="AW937"/>
      <c r="AX937"/>
      <c r="AY937"/>
      <c r="AZ937"/>
      <c r="BA937"/>
      <c r="BB937"/>
    </row>
    <row r="938" spans="1:54" s="8" customFormat="1">
      <c r="A938"/>
      <c r="B938"/>
      <c r="C938"/>
      <c r="D938"/>
      <c r="E938"/>
      <c r="F938"/>
      <c r="G938"/>
      <c r="H938"/>
      <c r="I938"/>
      <c r="J938"/>
      <c r="K938"/>
      <c r="L938"/>
      <c r="M938"/>
      <c r="N938"/>
      <c r="Q938"/>
      <c r="R938"/>
      <c r="S938"/>
      <c r="T938" s="47"/>
      <c r="U938"/>
      <c r="V938"/>
      <c r="W938"/>
      <c r="X938"/>
      <c r="Y938"/>
      <c r="Z938" s="12"/>
      <c r="AA938" s="12"/>
      <c r="AB938" s="12"/>
      <c r="AC938" s="12"/>
      <c r="AD938"/>
      <c r="AE938"/>
      <c r="AF938"/>
      <c r="AG938"/>
      <c r="AH938"/>
      <c r="AI938"/>
      <c r="AJ938"/>
      <c r="AK938"/>
      <c r="AL938"/>
      <c r="AM938"/>
      <c r="AN938"/>
      <c r="AO938"/>
      <c r="AP938"/>
      <c r="AQ938"/>
      <c r="AR938"/>
      <c r="AS938"/>
      <c r="AT938"/>
      <c r="AU938"/>
      <c r="AV938"/>
      <c r="AW938"/>
      <c r="AX938"/>
      <c r="AY938"/>
      <c r="AZ938"/>
      <c r="BA938"/>
      <c r="BB938"/>
    </row>
    <row r="939" spans="1:54" s="8" customFormat="1">
      <c r="A939"/>
      <c r="B939"/>
      <c r="C939"/>
      <c r="D939"/>
      <c r="E939"/>
      <c r="F939"/>
      <c r="G939"/>
      <c r="H939"/>
      <c r="I939"/>
      <c r="J939"/>
      <c r="K939"/>
      <c r="L939"/>
      <c r="M939"/>
      <c r="N939"/>
      <c r="Q939"/>
      <c r="R939"/>
      <c r="S939"/>
      <c r="T939" s="47"/>
      <c r="U939"/>
      <c r="V939"/>
      <c r="W939"/>
      <c r="X939"/>
      <c r="Y939"/>
      <c r="Z939" s="12"/>
      <c r="AA939" s="12"/>
      <c r="AB939" s="12"/>
      <c r="AC939" s="12"/>
      <c r="AD939"/>
      <c r="AE939"/>
      <c r="AF939"/>
      <c r="AG939"/>
      <c r="AH939"/>
      <c r="AI939"/>
      <c r="AJ939"/>
      <c r="AK939"/>
      <c r="AL939"/>
      <c r="AM939"/>
      <c r="AN939"/>
      <c r="AO939"/>
      <c r="AP939"/>
      <c r="AQ939"/>
      <c r="AR939"/>
      <c r="AS939"/>
      <c r="AT939"/>
      <c r="AU939"/>
      <c r="AV939"/>
      <c r="AW939"/>
      <c r="AX939"/>
      <c r="AY939"/>
      <c r="AZ939"/>
      <c r="BA939"/>
      <c r="BB939"/>
    </row>
    <row r="940" spans="1:54" s="8" customFormat="1">
      <c r="A940"/>
      <c r="B940"/>
      <c r="C940"/>
      <c r="D940"/>
      <c r="E940"/>
      <c r="F940"/>
      <c r="G940"/>
      <c r="H940"/>
      <c r="I940"/>
      <c r="J940"/>
      <c r="K940"/>
      <c r="L940"/>
      <c r="M940"/>
      <c r="N940"/>
      <c r="Q940"/>
      <c r="R940"/>
      <c r="S940"/>
      <c r="T940" s="47"/>
      <c r="U940"/>
      <c r="V940"/>
      <c r="W940"/>
      <c r="X940"/>
      <c r="Y940"/>
      <c r="Z940" s="12"/>
      <c r="AA940" s="12"/>
      <c r="AB940" s="12"/>
      <c r="AC940" s="12"/>
      <c r="AD940"/>
      <c r="AE940"/>
      <c r="AF940"/>
      <c r="AG940"/>
      <c r="AH940"/>
      <c r="AI940"/>
      <c r="AJ940"/>
      <c r="AK940"/>
      <c r="AL940"/>
      <c r="AM940"/>
      <c r="AN940"/>
      <c r="AO940"/>
      <c r="AP940"/>
      <c r="AQ940"/>
      <c r="AR940"/>
      <c r="AS940"/>
      <c r="AT940"/>
      <c r="AU940"/>
      <c r="AV940"/>
      <c r="AW940"/>
      <c r="AX940"/>
      <c r="AY940"/>
      <c r="AZ940"/>
      <c r="BA940"/>
      <c r="BB940"/>
    </row>
    <row r="941" spans="1:54" s="8" customFormat="1">
      <c r="A941"/>
      <c r="B941"/>
      <c r="C941"/>
      <c r="D941"/>
      <c r="E941"/>
      <c r="F941"/>
      <c r="G941"/>
      <c r="H941"/>
      <c r="I941"/>
      <c r="J941"/>
      <c r="K941"/>
      <c r="L941"/>
      <c r="M941"/>
      <c r="N941"/>
      <c r="Q941"/>
      <c r="R941"/>
      <c r="S941"/>
      <c r="T941" s="47"/>
      <c r="U941"/>
      <c r="V941"/>
      <c r="W941"/>
      <c r="X941"/>
      <c r="Y941"/>
      <c r="Z941" s="12"/>
      <c r="AA941" s="12"/>
      <c r="AB941" s="12"/>
      <c r="AC941" s="12"/>
      <c r="AD941"/>
      <c r="AE941"/>
      <c r="AF941"/>
      <c r="AG941"/>
      <c r="AH941"/>
      <c r="AI941"/>
      <c r="AJ941"/>
      <c r="AK941"/>
      <c r="AL941"/>
      <c r="AM941"/>
      <c r="AN941"/>
      <c r="AO941"/>
      <c r="AP941"/>
      <c r="AQ941"/>
      <c r="AR941"/>
      <c r="AS941"/>
      <c r="AT941"/>
      <c r="AU941"/>
      <c r="AV941"/>
      <c r="AW941"/>
      <c r="AX941"/>
      <c r="AY941"/>
      <c r="AZ941"/>
      <c r="BA941"/>
      <c r="BB941"/>
    </row>
    <row r="942" spans="1:54" s="8" customFormat="1">
      <c r="A942"/>
      <c r="B942"/>
      <c r="C942"/>
      <c r="D942"/>
      <c r="E942"/>
      <c r="F942"/>
      <c r="G942"/>
      <c r="H942"/>
      <c r="I942"/>
      <c r="J942"/>
      <c r="K942"/>
      <c r="L942"/>
      <c r="M942"/>
      <c r="N942"/>
      <c r="Q942"/>
      <c r="R942"/>
      <c r="S942"/>
      <c r="T942" s="47"/>
      <c r="U942"/>
      <c r="V942"/>
      <c r="W942"/>
      <c r="X942"/>
      <c r="Y942"/>
      <c r="Z942" s="12"/>
      <c r="AA942" s="12"/>
      <c r="AB942" s="12"/>
      <c r="AC942" s="12"/>
      <c r="AD942"/>
      <c r="AE942"/>
      <c r="AF942"/>
      <c r="AG942"/>
      <c r="AH942"/>
      <c r="AI942"/>
      <c r="AJ942"/>
      <c r="AK942"/>
      <c r="AL942"/>
      <c r="AM942"/>
      <c r="AN942"/>
      <c r="AO942"/>
      <c r="AP942"/>
      <c r="AQ942"/>
      <c r="AR942"/>
      <c r="AS942"/>
      <c r="AT942"/>
      <c r="AU942"/>
      <c r="AV942"/>
      <c r="AW942"/>
      <c r="AX942"/>
      <c r="AY942"/>
      <c r="AZ942"/>
      <c r="BA942"/>
      <c r="BB942"/>
    </row>
    <row r="943" spans="1:54" s="8" customFormat="1">
      <c r="A943"/>
      <c r="B943"/>
      <c r="C943"/>
      <c r="D943"/>
      <c r="E943"/>
      <c r="F943"/>
      <c r="G943"/>
      <c r="H943"/>
      <c r="I943"/>
      <c r="J943"/>
      <c r="K943"/>
      <c r="L943"/>
      <c r="M943"/>
      <c r="N943"/>
      <c r="Q943"/>
      <c r="R943"/>
      <c r="S943"/>
      <c r="T943" s="47"/>
      <c r="U943"/>
      <c r="V943"/>
      <c r="W943"/>
      <c r="X943"/>
      <c r="Y943"/>
      <c r="Z943" s="12"/>
      <c r="AA943" s="12"/>
      <c r="AB943" s="12"/>
      <c r="AC943" s="12"/>
      <c r="AD943"/>
      <c r="AE943"/>
      <c r="AF943"/>
      <c r="AG943"/>
      <c r="AH943"/>
      <c r="AI943"/>
      <c r="AJ943"/>
      <c r="AK943"/>
      <c r="AL943"/>
      <c r="AM943"/>
      <c r="AN943"/>
      <c r="AO943"/>
      <c r="AP943"/>
      <c r="AQ943"/>
      <c r="AR943"/>
      <c r="AS943"/>
      <c r="AT943"/>
      <c r="AU943"/>
      <c r="AV943"/>
      <c r="AW943"/>
      <c r="AX943"/>
      <c r="AY943"/>
      <c r="AZ943"/>
      <c r="BA943"/>
      <c r="BB943"/>
    </row>
    <row r="944" spans="1:54" s="8" customFormat="1">
      <c r="A944"/>
      <c r="B944"/>
      <c r="C944"/>
      <c r="D944"/>
      <c r="E944"/>
      <c r="F944"/>
      <c r="G944"/>
      <c r="H944"/>
      <c r="I944"/>
      <c r="J944"/>
      <c r="K944"/>
      <c r="L944"/>
      <c r="M944"/>
      <c r="N944"/>
      <c r="Q944"/>
      <c r="R944"/>
      <c r="S944"/>
      <c r="T944" s="47"/>
      <c r="U944"/>
      <c r="V944"/>
      <c r="W944"/>
      <c r="X944"/>
      <c r="Y944"/>
      <c r="Z944" s="12"/>
      <c r="AA944" s="12"/>
      <c r="AB944" s="12"/>
      <c r="AC944" s="12"/>
      <c r="AD944"/>
      <c r="AE944"/>
      <c r="AF944"/>
      <c r="AG944"/>
      <c r="AH944"/>
      <c r="AI944"/>
      <c r="AJ944"/>
      <c r="AK944"/>
      <c r="AL944"/>
      <c r="AM944"/>
      <c r="AN944"/>
      <c r="AO944"/>
      <c r="AP944"/>
      <c r="AQ944"/>
      <c r="AR944"/>
      <c r="AS944"/>
      <c r="AT944"/>
      <c r="AU944"/>
      <c r="AV944"/>
      <c r="AW944"/>
      <c r="AX944"/>
      <c r="AY944"/>
      <c r="AZ944"/>
      <c r="BA944"/>
      <c r="BB944"/>
    </row>
    <row r="945" spans="1:54" s="8" customFormat="1">
      <c r="A945"/>
      <c r="B945"/>
      <c r="C945"/>
      <c r="D945"/>
      <c r="E945"/>
      <c r="F945"/>
      <c r="G945"/>
      <c r="H945"/>
      <c r="I945"/>
      <c r="J945"/>
      <c r="K945"/>
      <c r="L945"/>
      <c r="M945"/>
      <c r="N945"/>
      <c r="Q945"/>
      <c r="R945"/>
      <c r="S945"/>
      <c r="T945" s="47"/>
      <c r="U945"/>
      <c r="V945"/>
      <c r="W945"/>
      <c r="X945"/>
      <c r="Y945"/>
      <c r="Z945" s="12"/>
      <c r="AA945" s="12"/>
      <c r="AB945" s="12"/>
      <c r="AC945" s="12"/>
      <c r="AD945"/>
      <c r="AE945"/>
      <c r="AF945"/>
      <c r="AG945"/>
      <c r="AH945"/>
      <c r="AI945"/>
      <c r="AJ945"/>
      <c r="AK945"/>
      <c r="AL945"/>
      <c r="AM945"/>
      <c r="AN945"/>
      <c r="AO945"/>
      <c r="AP945"/>
      <c r="AQ945"/>
      <c r="AR945"/>
      <c r="AS945"/>
      <c r="AT945"/>
      <c r="AU945"/>
      <c r="AV945"/>
      <c r="AW945"/>
      <c r="AX945"/>
      <c r="AY945"/>
      <c r="AZ945"/>
      <c r="BA945"/>
      <c r="BB945"/>
    </row>
    <row r="946" spans="1:54" s="8" customFormat="1">
      <c r="A946"/>
      <c r="B946"/>
      <c r="C946"/>
      <c r="D946"/>
      <c r="E946"/>
      <c r="F946"/>
      <c r="G946"/>
      <c r="H946"/>
      <c r="I946"/>
      <c r="J946"/>
      <c r="K946"/>
      <c r="L946"/>
      <c r="M946"/>
      <c r="N946"/>
      <c r="Q946"/>
      <c r="R946"/>
      <c r="S946"/>
      <c r="T946" s="47"/>
      <c r="U946"/>
      <c r="V946"/>
      <c r="W946"/>
      <c r="X946"/>
      <c r="Y946"/>
      <c r="Z946" s="12"/>
      <c r="AA946" s="12"/>
      <c r="AB946" s="12"/>
      <c r="AC946" s="12"/>
      <c r="AD946"/>
      <c r="AE946"/>
      <c r="AF946"/>
      <c r="AG946"/>
      <c r="AH946"/>
      <c r="AI946"/>
      <c r="AJ946"/>
      <c r="AK946"/>
      <c r="AL946"/>
      <c r="AM946"/>
      <c r="AN946"/>
      <c r="AO946"/>
      <c r="AP946"/>
      <c r="AQ946"/>
      <c r="AR946"/>
      <c r="AS946"/>
      <c r="AT946"/>
      <c r="AU946"/>
      <c r="AV946"/>
      <c r="AW946"/>
      <c r="AX946"/>
      <c r="AY946"/>
      <c r="AZ946"/>
      <c r="BA946"/>
      <c r="BB946"/>
    </row>
    <row r="947" spans="1:54" s="8" customFormat="1">
      <c r="A947"/>
      <c r="B947"/>
      <c r="C947"/>
      <c r="D947"/>
      <c r="E947"/>
      <c r="F947"/>
      <c r="G947"/>
      <c r="H947"/>
      <c r="I947"/>
      <c r="J947"/>
      <c r="K947"/>
      <c r="L947"/>
      <c r="M947"/>
      <c r="N947"/>
      <c r="Q947"/>
      <c r="R947"/>
      <c r="S947"/>
      <c r="T947" s="47"/>
      <c r="U947"/>
      <c r="V947"/>
      <c r="W947"/>
      <c r="X947"/>
      <c r="Y947"/>
      <c r="Z947" s="12"/>
      <c r="AA947" s="12"/>
      <c r="AB947" s="12"/>
      <c r="AC947" s="12"/>
      <c r="AD947"/>
      <c r="AE947"/>
      <c r="AF947"/>
      <c r="AG947"/>
      <c r="AH947"/>
      <c r="AI947"/>
      <c r="AJ947"/>
      <c r="AK947"/>
      <c r="AL947"/>
      <c r="AM947"/>
      <c r="AN947"/>
      <c r="AO947"/>
      <c r="AP947"/>
      <c r="AQ947"/>
      <c r="AR947"/>
      <c r="AS947"/>
      <c r="AT947"/>
      <c r="AU947"/>
      <c r="AV947"/>
      <c r="AW947"/>
      <c r="AX947"/>
      <c r="AY947"/>
      <c r="AZ947"/>
      <c r="BA947"/>
      <c r="BB947"/>
    </row>
    <row r="948" spans="1:54" s="8" customFormat="1">
      <c r="A948"/>
      <c r="B948"/>
      <c r="C948"/>
      <c r="D948"/>
      <c r="E948"/>
      <c r="F948"/>
      <c r="G948"/>
      <c r="H948"/>
      <c r="I948"/>
      <c r="J948"/>
      <c r="K948"/>
      <c r="L948"/>
      <c r="M948"/>
      <c r="N948"/>
      <c r="Q948"/>
      <c r="R948"/>
      <c r="S948"/>
      <c r="T948" s="47"/>
      <c r="U948"/>
      <c r="V948"/>
      <c r="W948"/>
      <c r="X948"/>
      <c r="Y948"/>
      <c r="Z948" s="12"/>
      <c r="AA948" s="12"/>
      <c r="AB948" s="12"/>
      <c r="AC948" s="12"/>
      <c r="AD948"/>
      <c r="AE948"/>
      <c r="AF948"/>
      <c r="AG948"/>
      <c r="AH948"/>
      <c r="AI948"/>
      <c r="AJ948"/>
      <c r="AK948"/>
      <c r="AL948"/>
      <c r="AM948"/>
      <c r="AN948"/>
      <c r="AO948"/>
      <c r="AP948"/>
      <c r="AQ948"/>
      <c r="AR948"/>
      <c r="AS948"/>
      <c r="AT948"/>
      <c r="AU948"/>
      <c r="AV948"/>
      <c r="AW948"/>
      <c r="AX948"/>
      <c r="AY948"/>
      <c r="AZ948"/>
      <c r="BA948"/>
      <c r="BB948"/>
    </row>
    <row r="949" spans="1:54" s="8" customFormat="1">
      <c r="A949"/>
      <c r="B949"/>
      <c r="C949"/>
      <c r="D949"/>
      <c r="E949"/>
      <c r="F949"/>
      <c r="G949"/>
      <c r="H949"/>
      <c r="I949"/>
      <c r="J949"/>
      <c r="K949"/>
      <c r="L949"/>
      <c r="M949"/>
      <c r="N949"/>
      <c r="Q949"/>
      <c r="R949"/>
      <c r="S949"/>
      <c r="T949" s="47"/>
      <c r="U949"/>
      <c r="V949"/>
      <c r="W949"/>
      <c r="X949"/>
      <c r="Y949"/>
      <c r="Z949" s="12"/>
      <c r="AA949" s="12"/>
      <c r="AB949" s="12"/>
      <c r="AC949" s="12"/>
      <c r="AD949"/>
      <c r="AE949"/>
      <c r="AF949"/>
      <c r="AG949"/>
      <c r="AH949"/>
      <c r="AI949"/>
      <c r="AJ949"/>
      <c r="AK949"/>
      <c r="AL949"/>
      <c r="AM949"/>
      <c r="AN949"/>
      <c r="AO949"/>
      <c r="AP949"/>
      <c r="AQ949"/>
      <c r="AR949"/>
      <c r="AS949"/>
      <c r="AT949"/>
      <c r="AU949"/>
      <c r="AV949"/>
      <c r="AW949"/>
      <c r="AX949"/>
      <c r="AY949"/>
      <c r="AZ949"/>
      <c r="BA949"/>
      <c r="BB949"/>
    </row>
    <row r="950" spans="1:54" s="8" customFormat="1">
      <c r="A950"/>
      <c r="B950"/>
      <c r="C950"/>
      <c r="D950"/>
      <c r="E950"/>
      <c r="F950"/>
      <c r="G950"/>
      <c r="H950"/>
      <c r="I950"/>
      <c r="J950"/>
      <c r="K950"/>
      <c r="L950"/>
      <c r="M950"/>
      <c r="N950"/>
      <c r="Q950"/>
      <c r="R950"/>
      <c r="S950"/>
      <c r="T950" s="47"/>
      <c r="U950"/>
      <c r="V950"/>
      <c r="W950"/>
      <c r="X950"/>
      <c r="Y950"/>
      <c r="Z950" s="12"/>
      <c r="AA950" s="12"/>
      <c r="AB950" s="12"/>
      <c r="AC950" s="12"/>
      <c r="AD950"/>
      <c r="AE950"/>
      <c r="AF950"/>
      <c r="AG950"/>
      <c r="AH950"/>
      <c r="AI950"/>
      <c r="AJ950"/>
      <c r="AK950"/>
      <c r="AL950"/>
      <c r="AM950"/>
      <c r="AN950"/>
      <c r="AO950"/>
      <c r="AP950"/>
      <c r="AQ950"/>
      <c r="AR950"/>
      <c r="AS950"/>
      <c r="AT950"/>
      <c r="AU950"/>
      <c r="AV950"/>
      <c r="AW950"/>
      <c r="AX950"/>
      <c r="AY950"/>
      <c r="AZ950"/>
      <c r="BA950"/>
      <c r="BB950"/>
    </row>
    <row r="951" spans="1:54" s="8" customFormat="1">
      <c r="A951"/>
      <c r="B951"/>
      <c r="C951"/>
      <c r="D951"/>
      <c r="E951"/>
      <c r="F951"/>
      <c r="G951"/>
      <c r="H951"/>
      <c r="I951"/>
      <c r="J951"/>
      <c r="K951"/>
      <c r="L951"/>
      <c r="M951"/>
      <c r="N951"/>
      <c r="Q951"/>
      <c r="R951"/>
      <c r="S951"/>
      <c r="T951" s="47"/>
      <c r="U951"/>
      <c r="V951"/>
      <c r="W951"/>
      <c r="X951"/>
      <c r="Y951"/>
      <c r="Z951" s="12"/>
      <c r="AA951" s="12"/>
      <c r="AB951" s="12"/>
      <c r="AC951" s="12"/>
      <c r="AD951"/>
      <c r="AE951"/>
      <c r="AF951"/>
      <c r="AG951"/>
      <c r="AH951"/>
      <c r="AI951"/>
      <c r="AJ951"/>
      <c r="AK951"/>
      <c r="AL951"/>
      <c r="AM951"/>
      <c r="AN951"/>
      <c r="AO951"/>
      <c r="AP951"/>
      <c r="AQ951"/>
      <c r="AR951"/>
      <c r="AS951"/>
      <c r="AT951"/>
      <c r="AU951"/>
      <c r="AV951"/>
      <c r="AW951"/>
      <c r="AX951"/>
      <c r="AY951"/>
      <c r="AZ951"/>
      <c r="BA951"/>
      <c r="BB951"/>
    </row>
    <row r="952" spans="1:54" s="8" customFormat="1">
      <c r="A952"/>
      <c r="B952"/>
      <c r="C952"/>
      <c r="D952"/>
      <c r="E952"/>
      <c r="F952"/>
      <c r="G952"/>
      <c r="H952"/>
      <c r="I952"/>
      <c r="J952"/>
      <c r="K952"/>
      <c r="L952"/>
      <c r="M952"/>
      <c r="N952"/>
      <c r="Q952"/>
      <c r="R952"/>
      <c r="S952"/>
      <c r="T952" s="47"/>
      <c r="U952"/>
      <c r="V952"/>
      <c r="W952"/>
      <c r="X952"/>
      <c r="Y952"/>
      <c r="Z952" s="12"/>
      <c r="AA952" s="12"/>
      <c r="AB952" s="12"/>
      <c r="AC952" s="12"/>
      <c r="AD952"/>
      <c r="AE952"/>
      <c r="AF952"/>
      <c r="AG952"/>
      <c r="AH952"/>
      <c r="AI952"/>
      <c r="AJ952"/>
      <c r="AK952"/>
      <c r="AL952"/>
      <c r="AM952"/>
      <c r="AN952"/>
      <c r="AO952"/>
      <c r="AP952"/>
      <c r="AQ952"/>
      <c r="AR952"/>
      <c r="AS952"/>
      <c r="AT952"/>
      <c r="AU952"/>
      <c r="AV952"/>
      <c r="AW952"/>
      <c r="AX952"/>
      <c r="AY952"/>
      <c r="AZ952"/>
      <c r="BA952"/>
      <c r="BB952"/>
    </row>
    <row r="953" spans="1:54" s="8" customFormat="1">
      <c r="A953"/>
      <c r="B953"/>
      <c r="C953"/>
      <c r="D953"/>
      <c r="E953"/>
      <c r="F953"/>
      <c r="G953"/>
      <c r="H953"/>
      <c r="I953"/>
      <c r="J953"/>
      <c r="K953"/>
      <c r="L953"/>
      <c r="M953"/>
      <c r="N953"/>
      <c r="Q953"/>
      <c r="R953"/>
      <c r="S953"/>
      <c r="T953" s="47"/>
      <c r="U953"/>
      <c r="V953"/>
      <c r="W953"/>
      <c r="X953"/>
      <c r="Y953"/>
      <c r="Z953" s="12"/>
      <c r="AA953" s="12"/>
      <c r="AB953" s="12"/>
      <c r="AC953" s="12"/>
      <c r="AD953"/>
      <c r="AE953"/>
      <c r="AF953"/>
      <c r="AG953"/>
      <c r="AH953"/>
      <c r="AI953"/>
      <c r="AJ953"/>
      <c r="AK953"/>
      <c r="AL953"/>
      <c r="AM953"/>
      <c r="AN953"/>
      <c r="AO953"/>
      <c r="AP953"/>
      <c r="AQ953"/>
      <c r="AR953"/>
      <c r="AS953"/>
      <c r="AT953"/>
      <c r="AU953"/>
      <c r="AV953"/>
      <c r="AW953"/>
      <c r="AX953"/>
      <c r="AY953"/>
      <c r="AZ953"/>
      <c r="BA953"/>
      <c r="BB953"/>
    </row>
    <row r="954" spans="1:54" s="8" customFormat="1">
      <c r="A954"/>
      <c r="B954"/>
      <c r="C954"/>
      <c r="D954"/>
      <c r="E954"/>
      <c r="F954"/>
      <c r="G954"/>
      <c r="H954"/>
      <c r="I954"/>
      <c r="J954"/>
      <c r="K954"/>
      <c r="L954"/>
      <c r="M954"/>
      <c r="N954"/>
      <c r="Q954"/>
      <c r="R954"/>
      <c r="S954"/>
      <c r="T954" s="47"/>
      <c r="U954"/>
      <c r="V954"/>
      <c r="W954"/>
      <c r="X954"/>
      <c r="Y954"/>
      <c r="Z954" s="12"/>
      <c r="AA954" s="12"/>
      <c r="AB954" s="12"/>
      <c r="AC954" s="12"/>
      <c r="AD954"/>
      <c r="AE954"/>
      <c r="AF954"/>
      <c r="AG954"/>
      <c r="AH954"/>
      <c r="AI954"/>
      <c r="AJ954"/>
      <c r="AK954"/>
      <c r="AL954"/>
      <c r="AM954"/>
      <c r="AN954"/>
      <c r="AO954"/>
      <c r="AP954"/>
      <c r="AQ954"/>
      <c r="AR954"/>
      <c r="AS954"/>
      <c r="AT954"/>
      <c r="AU954"/>
      <c r="AV954"/>
      <c r="AW954"/>
      <c r="AX954"/>
      <c r="AY954"/>
      <c r="AZ954"/>
      <c r="BA954"/>
      <c r="BB954"/>
    </row>
    <row r="955" spans="1:54" s="8" customFormat="1">
      <c r="A955"/>
      <c r="B955"/>
      <c r="C955"/>
      <c r="D955"/>
      <c r="E955"/>
      <c r="F955"/>
      <c r="G955"/>
      <c r="H955"/>
      <c r="I955"/>
      <c r="J955"/>
      <c r="K955"/>
      <c r="L955"/>
      <c r="M955"/>
      <c r="N955"/>
      <c r="Q955"/>
      <c r="R955"/>
      <c r="S955"/>
      <c r="T955" s="47"/>
      <c r="U955"/>
      <c r="V955"/>
      <c r="W955"/>
      <c r="X955"/>
      <c r="Y955"/>
      <c r="Z955" s="12"/>
      <c r="AA955" s="12"/>
      <c r="AB955" s="12"/>
      <c r="AC955" s="12"/>
      <c r="AD955"/>
      <c r="AE955"/>
      <c r="AF955"/>
      <c r="AG955"/>
      <c r="AH955"/>
      <c r="AI955"/>
      <c r="AJ955"/>
      <c r="AK955"/>
      <c r="AL955"/>
      <c r="AM955"/>
      <c r="AN955"/>
      <c r="AO955"/>
      <c r="AP955"/>
      <c r="AQ955"/>
      <c r="AR955"/>
      <c r="AS955"/>
      <c r="AT955"/>
      <c r="AU955"/>
      <c r="AV955"/>
      <c r="AW955"/>
      <c r="AX955"/>
      <c r="AY955"/>
      <c r="AZ955"/>
      <c r="BA955"/>
      <c r="BB955"/>
    </row>
    <row r="956" spans="1:54" s="8" customFormat="1">
      <c r="A956"/>
      <c r="B956"/>
      <c r="C956"/>
      <c r="D956"/>
      <c r="E956"/>
      <c r="F956"/>
      <c r="G956"/>
      <c r="H956"/>
      <c r="I956"/>
      <c r="J956"/>
      <c r="K956"/>
      <c r="L956"/>
      <c r="M956"/>
      <c r="N956"/>
      <c r="Q956"/>
      <c r="R956"/>
      <c r="S956"/>
      <c r="T956" s="47"/>
      <c r="U956"/>
      <c r="V956"/>
      <c r="W956"/>
      <c r="X956"/>
      <c r="Y956"/>
      <c r="Z956" s="12"/>
      <c r="AA956" s="12"/>
      <c r="AB956" s="12"/>
      <c r="AC956" s="12"/>
      <c r="AD956"/>
      <c r="AE956"/>
      <c r="AF956"/>
      <c r="AG956"/>
      <c r="AH956"/>
      <c r="AI956"/>
      <c r="AJ956"/>
      <c r="AK956"/>
      <c r="AL956"/>
      <c r="AM956"/>
      <c r="AN956"/>
      <c r="AO956"/>
      <c r="AP956"/>
      <c r="AQ956"/>
      <c r="AR956"/>
      <c r="AS956"/>
      <c r="AT956"/>
      <c r="AU956"/>
      <c r="AV956"/>
      <c r="AW956"/>
      <c r="AX956"/>
      <c r="AY956"/>
      <c r="AZ956"/>
      <c r="BA956"/>
      <c r="BB956"/>
    </row>
    <row r="957" spans="1:54" s="8" customFormat="1">
      <c r="A957"/>
      <c r="B957"/>
      <c r="C957"/>
      <c r="D957"/>
      <c r="E957"/>
      <c r="F957"/>
      <c r="G957"/>
      <c r="H957"/>
      <c r="I957"/>
      <c r="J957"/>
      <c r="K957"/>
      <c r="L957"/>
      <c r="M957"/>
      <c r="N957"/>
      <c r="Q957"/>
      <c r="R957"/>
      <c r="S957"/>
      <c r="T957" s="47"/>
      <c r="U957"/>
      <c r="V957"/>
      <c r="W957"/>
      <c r="X957"/>
      <c r="Y957"/>
      <c r="Z957" s="12"/>
      <c r="AA957" s="12"/>
      <c r="AB957" s="12"/>
      <c r="AC957" s="12"/>
      <c r="AD957"/>
      <c r="AE957"/>
      <c r="AF957"/>
      <c r="AG957"/>
      <c r="AH957"/>
      <c r="AI957"/>
      <c r="AJ957"/>
      <c r="AK957"/>
      <c r="AL957"/>
      <c r="AM957"/>
      <c r="AN957"/>
      <c r="AO957"/>
      <c r="AP957"/>
      <c r="AQ957"/>
      <c r="AR957"/>
      <c r="AS957"/>
      <c r="AT957"/>
      <c r="AU957"/>
      <c r="AV957"/>
      <c r="AW957"/>
      <c r="AX957"/>
      <c r="AY957"/>
      <c r="AZ957"/>
      <c r="BA957"/>
      <c r="BB957"/>
    </row>
    <row r="958" spans="1:54" s="8" customFormat="1">
      <c r="A958"/>
      <c r="B958"/>
      <c r="C958"/>
      <c r="D958"/>
      <c r="E958"/>
      <c r="F958"/>
      <c r="G958"/>
      <c r="H958"/>
      <c r="I958"/>
      <c r="J958"/>
      <c r="K958"/>
      <c r="L958"/>
      <c r="M958"/>
      <c r="N958"/>
      <c r="Q958"/>
      <c r="R958"/>
      <c r="S958"/>
      <c r="T958" s="47"/>
      <c r="U958"/>
      <c r="V958"/>
      <c r="W958"/>
      <c r="X958"/>
      <c r="Y958"/>
      <c r="Z958" s="12"/>
      <c r="AA958" s="12"/>
      <c r="AB958" s="12"/>
      <c r="AC958" s="12"/>
      <c r="AD958"/>
      <c r="AE958"/>
      <c r="AF958"/>
      <c r="AG958"/>
      <c r="AH958"/>
      <c r="AI958"/>
      <c r="AJ958"/>
      <c r="AK958"/>
      <c r="AL958"/>
      <c r="AM958"/>
      <c r="AN958"/>
      <c r="AO958"/>
      <c r="AP958"/>
      <c r="AQ958"/>
      <c r="AR958"/>
      <c r="AS958"/>
      <c r="AT958"/>
      <c r="AU958"/>
      <c r="AV958"/>
      <c r="AW958"/>
      <c r="AX958"/>
      <c r="AY958"/>
      <c r="AZ958"/>
      <c r="BA958"/>
      <c r="BB958"/>
    </row>
    <row r="959" spans="1:54" s="8" customFormat="1">
      <c r="A959"/>
      <c r="B959"/>
      <c r="C959"/>
      <c r="D959"/>
      <c r="E959"/>
      <c r="F959"/>
      <c r="G959"/>
      <c r="H959"/>
      <c r="I959"/>
      <c r="J959"/>
      <c r="K959"/>
      <c r="L959"/>
      <c r="M959"/>
      <c r="N959"/>
      <c r="Q959"/>
      <c r="R959"/>
      <c r="S959"/>
      <c r="T959" s="47"/>
      <c r="U959"/>
      <c r="V959"/>
      <c r="W959"/>
      <c r="X959"/>
      <c r="Y959"/>
      <c r="Z959" s="12"/>
      <c r="AA959" s="12"/>
      <c r="AB959" s="12"/>
      <c r="AC959" s="12"/>
      <c r="AD959"/>
      <c r="AE959"/>
      <c r="AF959"/>
      <c r="AG959"/>
      <c r="AH959"/>
      <c r="AI959"/>
      <c r="AJ959"/>
      <c r="AK959"/>
      <c r="AL959"/>
      <c r="AM959"/>
      <c r="AN959"/>
      <c r="AO959"/>
      <c r="AP959"/>
      <c r="AQ959"/>
      <c r="AR959"/>
      <c r="AS959"/>
      <c r="AT959"/>
      <c r="AU959"/>
      <c r="AV959"/>
      <c r="AW959"/>
      <c r="AX959"/>
      <c r="AY959"/>
      <c r="AZ959"/>
      <c r="BA959"/>
      <c r="BB959"/>
    </row>
    <row r="960" spans="1:54" s="8" customFormat="1">
      <c r="A960"/>
      <c r="B960"/>
      <c r="C960"/>
      <c r="D960"/>
      <c r="E960"/>
      <c r="F960"/>
      <c r="G960"/>
      <c r="H960"/>
      <c r="I960"/>
      <c r="J960"/>
      <c r="K960"/>
      <c r="L960"/>
      <c r="M960"/>
      <c r="N960"/>
      <c r="Q960"/>
      <c r="R960"/>
      <c r="S960"/>
      <c r="T960" s="47"/>
      <c r="U960"/>
      <c r="V960"/>
      <c r="W960"/>
      <c r="X960"/>
      <c r="Y960"/>
      <c r="Z960" s="12"/>
      <c r="AA960" s="12"/>
      <c r="AB960" s="12"/>
      <c r="AC960" s="12"/>
      <c r="AD960"/>
      <c r="AE960"/>
      <c r="AF960"/>
      <c r="AG960"/>
      <c r="AH960"/>
      <c r="AI960"/>
      <c r="AJ960"/>
      <c r="AK960"/>
      <c r="AL960"/>
      <c r="AM960"/>
      <c r="AN960"/>
      <c r="AO960"/>
      <c r="AP960"/>
      <c r="AQ960"/>
      <c r="AR960"/>
      <c r="AS960"/>
      <c r="AT960"/>
      <c r="AU960"/>
      <c r="AV960"/>
      <c r="AW960"/>
      <c r="AX960"/>
      <c r="AY960"/>
      <c r="AZ960"/>
      <c r="BA960"/>
      <c r="BB960"/>
    </row>
    <row r="961" spans="1:54" s="8" customFormat="1">
      <c r="A961"/>
      <c r="B961"/>
      <c r="C961"/>
      <c r="D961"/>
      <c r="E961"/>
      <c r="F961"/>
      <c r="G961"/>
      <c r="H961"/>
      <c r="I961"/>
      <c r="J961"/>
      <c r="K961"/>
      <c r="L961"/>
      <c r="M961"/>
      <c r="N961"/>
      <c r="Q961"/>
      <c r="R961"/>
      <c r="S961"/>
      <c r="T961" s="47"/>
      <c r="U961"/>
      <c r="V961"/>
      <c r="W961"/>
      <c r="X961"/>
      <c r="Y961"/>
      <c r="Z961" s="12"/>
      <c r="AA961" s="12"/>
      <c r="AB961" s="12"/>
      <c r="AC961" s="12"/>
      <c r="AD961"/>
      <c r="AE961"/>
      <c r="AF961"/>
      <c r="AG961"/>
      <c r="AH961"/>
      <c r="AI961"/>
      <c r="AJ961"/>
      <c r="AK961"/>
      <c r="AL961"/>
      <c r="AM961"/>
      <c r="AN961"/>
      <c r="AO961"/>
      <c r="AP961"/>
      <c r="AQ961"/>
      <c r="AR961"/>
      <c r="AS961"/>
      <c r="AT961"/>
      <c r="AU961"/>
      <c r="AV961"/>
      <c r="AW961"/>
      <c r="AX961"/>
      <c r="AY961"/>
      <c r="AZ961"/>
      <c r="BA961"/>
      <c r="BB961"/>
    </row>
  </sheetData>
  <sheetProtection algorithmName="SHA-512" hashValue="za/Wxq8dR9OuGKuz/ZuilMNR9laj0tq30kkbmBRGa214s4DMj6UkHE4a/t1HGzjfbsYZn97Dswn+sh0VJip6lA==" saltValue="+O3m9GhAldJW74sFbStU9g==" spinCount="100000" sheet="1" selectLockedCells="1"/>
  <mergeCells count="151">
    <mergeCell ref="A1:E1"/>
    <mergeCell ref="D33:H34"/>
    <mergeCell ref="K33:K35"/>
    <mergeCell ref="D102:E102"/>
    <mergeCell ref="J102:L102"/>
    <mergeCell ref="D99:E99"/>
    <mergeCell ref="J99:L99"/>
    <mergeCell ref="D100:E100"/>
    <mergeCell ref="J100:L100"/>
    <mergeCell ref="D101:E101"/>
    <mergeCell ref="J101:L101"/>
    <mergeCell ref="D96:E96"/>
    <mergeCell ref="J96:L96"/>
    <mergeCell ref="D97:E97"/>
    <mergeCell ref="J97:L97"/>
    <mergeCell ref="D98:E98"/>
    <mergeCell ref="J98:L98"/>
    <mergeCell ref="D93:E93"/>
    <mergeCell ref="J93:L93"/>
    <mergeCell ref="D94:E94"/>
    <mergeCell ref="J94:L94"/>
    <mergeCell ref="D95:E95"/>
    <mergeCell ref="J95:L95"/>
    <mergeCell ref="D90:E90"/>
    <mergeCell ref="J90:L90"/>
    <mergeCell ref="D91:E91"/>
    <mergeCell ref="J91:L91"/>
    <mergeCell ref="D92:E92"/>
    <mergeCell ref="J92:L92"/>
    <mergeCell ref="D87:E87"/>
    <mergeCell ref="J87:L87"/>
    <mergeCell ref="D88:E88"/>
    <mergeCell ref="J88:L88"/>
    <mergeCell ref="D89:E89"/>
    <mergeCell ref="J89:L89"/>
    <mergeCell ref="D84:E84"/>
    <mergeCell ref="J84:L84"/>
    <mergeCell ref="D85:E85"/>
    <mergeCell ref="J85:L85"/>
    <mergeCell ref="D86:E86"/>
    <mergeCell ref="J86:L86"/>
    <mergeCell ref="D81:E81"/>
    <mergeCell ref="J81:L81"/>
    <mergeCell ref="D82:E82"/>
    <mergeCell ref="J82:L82"/>
    <mergeCell ref="D83:E83"/>
    <mergeCell ref="J83:L83"/>
    <mergeCell ref="D78:E78"/>
    <mergeCell ref="J78:L78"/>
    <mergeCell ref="D79:E79"/>
    <mergeCell ref="J79:L79"/>
    <mergeCell ref="D80:E80"/>
    <mergeCell ref="J80:L80"/>
    <mergeCell ref="D75:E75"/>
    <mergeCell ref="J75:L75"/>
    <mergeCell ref="D76:E76"/>
    <mergeCell ref="J76:L76"/>
    <mergeCell ref="D77:E77"/>
    <mergeCell ref="J77:L77"/>
    <mergeCell ref="D72:E72"/>
    <mergeCell ref="J72:L72"/>
    <mergeCell ref="D73:E73"/>
    <mergeCell ref="J73:L73"/>
    <mergeCell ref="D74:E74"/>
    <mergeCell ref="J74:L74"/>
    <mergeCell ref="D69:E69"/>
    <mergeCell ref="J69:L69"/>
    <mergeCell ref="D70:E70"/>
    <mergeCell ref="J70:L70"/>
    <mergeCell ref="D71:E71"/>
    <mergeCell ref="J71:L71"/>
    <mergeCell ref="D66:E66"/>
    <mergeCell ref="J66:L66"/>
    <mergeCell ref="D67:E67"/>
    <mergeCell ref="J67:L67"/>
    <mergeCell ref="D68:E68"/>
    <mergeCell ref="J68:L68"/>
    <mergeCell ref="D63:E63"/>
    <mergeCell ref="J63:L63"/>
    <mergeCell ref="D64:E64"/>
    <mergeCell ref="J64:L64"/>
    <mergeCell ref="D65:E65"/>
    <mergeCell ref="J65:L65"/>
    <mergeCell ref="J62:L62"/>
    <mergeCell ref="J103:L103"/>
    <mergeCell ref="D56:E56"/>
    <mergeCell ref="D57:E57"/>
    <mergeCell ref="D19:L19"/>
    <mergeCell ref="D20:L20"/>
    <mergeCell ref="D22:L22"/>
    <mergeCell ref="J60:L60"/>
    <mergeCell ref="D62:E62"/>
    <mergeCell ref="D47:E47"/>
    <mergeCell ref="D48:E48"/>
    <mergeCell ref="D49:E49"/>
    <mergeCell ref="D50:E50"/>
    <mergeCell ref="D44:E44"/>
    <mergeCell ref="D45:E45"/>
    <mergeCell ref="J58:L58"/>
    <mergeCell ref="J59:L59"/>
    <mergeCell ref="D39:E39"/>
    <mergeCell ref="D40:E40"/>
    <mergeCell ref="D41:E41"/>
    <mergeCell ref="D42:E42"/>
    <mergeCell ref="D54:E54"/>
    <mergeCell ref="D55:E55"/>
    <mergeCell ref="J51:L51"/>
    <mergeCell ref="D16:L16"/>
    <mergeCell ref="D17:L17"/>
    <mergeCell ref="C31:M31"/>
    <mergeCell ref="J52:L52"/>
    <mergeCell ref="J53:L53"/>
    <mergeCell ref="J54:L54"/>
    <mergeCell ref="J55:L55"/>
    <mergeCell ref="D51:E51"/>
    <mergeCell ref="D52:E52"/>
    <mergeCell ref="D53:E53"/>
    <mergeCell ref="D36:G36"/>
    <mergeCell ref="B3:N3"/>
    <mergeCell ref="D10:L10"/>
    <mergeCell ref="C6:G6"/>
    <mergeCell ref="C8:M8"/>
    <mergeCell ref="D13:L13"/>
    <mergeCell ref="C5:D5"/>
    <mergeCell ref="E5:M5"/>
    <mergeCell ref="D11:L11"/>
    <mergeCell ref="D14:L14"/>
    <mergeCell ref="D103:E103"/>
    <mergeCell ref="J38:L38"/>
    <mergeCell ref="J39:L39"/>
    <mergeCell ref="J40:L40"/>
    <mergeCell ref="J41:L41"/>
    <mergeCell ref="J42:L42"/>
    <mergeCell ref="J43:L43"/>
    <mergeCell ref="J44:L44"/>
    <mergeCell ref="J45:L45"/>
    <mergeCell ref="J46:L46"/>
    <mergeCell ref="J47:L47"/>
    <mergeCell ref="J48:L48"/>
    <mergeCell ref="J49:L49"/>
    <mergeCell ref="J50:L50"/>
    <mergeCell ref="J56:L56"/>
    <mergeCell ref="D43:E43"/>
    <mergeCell ref="D38:E38"/>
    <mergeCell ref="D46:E46"/>
    <mergeCell ref="J57:L57"/>
    <mergeCell ref="D58:E58"/>
    <mergeCell ref="D59:E59"/>
    <mergeCell ref="D60:E60"/>
    <mergeCell ref="D61:E61"/>
    <mergeCell ref="J61:L61"/>
  </mergeCells>
  <phoneticPr fontId="88" type="noConversion"/>
  <conditionalFormatting sqref="F39:F40">
    <cfRule type="expression" dxfId="345" priority="913">
      <formula>$D39="Other"</formula>
    </cfRule>
  </conditionalFormatting>
  <conditionalFormatting sqref="D39:E39">
    <cfRule type="expression" dxfId="344" priority="912">
      <formula>$I$36&gt;0</formula>
    </cfRule>
  </conditionalFormatting>
  <conditionalFormatting sqref="I39">
    <cfRule type="expression" dxfId="343" priority="600">
      <formula>$I$36&gt;0</formula>
    </cfRule>
  </conditionalFormatting>
  <conditionalFormatting sqref="G39:H39 G79 G83 G85 G89 G91 G95 G97 G101 G103 G81:H81 H84 G87:H87 H90 G93:H93 H96 G99:H99 H102">
    <cfRule type="expression" dxfId="342" priority="599">
      <formula>$I$36&gt;0</formula>
    </cfRule>
  </conditionalFormatting>
  <conditionalFormatting sqref="J39:L103">
    <cfRule type="expression" dxfId="341" priority="598">
      <formula>$I$36&gt;0</formula>
    </cfRule>
  </conditionalFormatting>
  <conditionalFormatting sqref="H40 H79 H82 H85 H88 H91 H94 H97 H100 H103">
    <cfRule type="expression" dxfId="340" priority="595">
      <formula>$I$36&gt;$C39</formula>
    </cfRule>
  </conditionalFormatting>
  <conditionalFormatting sqref="I40">
    <cfRule type="expression" dxfId="339" priority="594">
      <formula>$I$36&gt;$C39</formula>
    </cfRule>
  </conditionalFormatting>
  <conditionalFormatting sqref="G40 G80 G82 G84 G86 G88 G90 G92 G94 G96 G98 G100 G102 G70 G72 G74 G76 G78">
    <cfRule type="expression" dxfId="338" priority="592">
      <formula>$I$36&gt;$C39</formula>
    </cfRule>
  </conditionalFormatting>
  <conditionalFormatting sqref="F41">
    <cfRule type="expression" dxfId="337" priority="591">
      <formula>$D41="Other"</formula>
    </cfRule>
  </conditionalFormatting>
  <conditionalFormatting sqref="H41 H80 H83 H86 H89 H92 H95 H98 H101">
    <cfRule type="expression" dxfId="336" priority="589">
      <formula>$I$36&gt;$C40</formula>
    </cfRule>
  </conditionalFormatting>
  <conditionalFormatting sqref="I41">
    <cfRule type="expression" dxfId="335" priority="588">
      <formula>$I$36&gt;$C40</formula>
    </cfRule>
  </conditionalFormatting>
  <conditionalFormatting sqref="F42">
    <cfRule type="expression" dxfId="334" priority="585">
      <formula>$D42="Other"</formula>
    </cfRule>
  </conditionalFormatting>
  <conditionalFormatting sqref="I42">
    <cfRule type="expression" dxfId="333" priority="582">
      <formula>$I$36&gt;$C41</formula>
    </cfRule>
  </conditionalFormatting>
  <conditionalFormatting sqref="F43">
    <cfRule type="expression" dxfId="332" priority="579">
      <formula>$D43="Other"</formula>
    </cfRule>
  </conditionalFormatting>
  <conditionalFormatting sqref="I43">
    <cfRule type="expression" dxfId="331" priority="576">
      <formula>$I$36&gt;$C42</formula>
    </cfRule>
  </conditionalFormatting>
  <conditionalFormatting sqref="F44">
    <cfRule type="expression" dxfId="330" priority="573">
      <formula>$D44="Other"</formula>
    </cfRule>
  </conditionalFormatting>
  <conditionalFormatting sqref="I44">
    <cfRule type="expression" dxfId="329" priority="570">
      <formula>$I$36&gt;$C43</formula>
    </cfRule>
  </conditionalFormatting>
  <conditionalFormatting sqref="F45">
    <cfRule type="expression" dxfId="328" priority="567">
      <formula>$D45="Other"</formula>
    </cfRule>
  </conditionalFormatting>
  <conditionalFormatting sqref="I45">
    <cfRule type="expression" dxfId="327" priority="564">
      <formula>$I$36&gt;$C44</formula>
    </cfRule>
  </conditionalFormatting>
  <conditionalFormatting sqref="F46">
    <cfRule type="expression" dxfId="326" priority="561">
      <formula>$D46="Other"</formula>
    </cfRule>
  </conditionalFormatting>
  <conditionalFormatting sqref="I46">
    <cfRule type="expression" dxfId="325" priority="558">
      <formula>$I$36&gt;$C45</formula>
    </cfRule>
  </conditionalFormatting>
  <conditionalFormatting sqref="F47">
    <cfRule type="expression" dxfId="324" priority="555">
      <formula>$D47="Other"</formula>
    </cfRule>
  </conditionalFormatting>
  <conditionalFormatting sqref="I47">
    <cfRule type="expression" dxfId="323" priority="552">
      <formula>$I$36&gt;$C46</formula>
    </cfRule>
  </conditionalFormatting>
  <conditionalFormatting sqref="F48">
    <cfRule type="expression" dxfId="322" priority="549">
      <formula>$D48="Other"</formula>
    </cfRule>
  </conditionalFormatting>
  <conditionalFormatting sqref="I48">
    <cfRule type="expression" dxfId="321" priority="546">
      <formula>$I$36&gt;$C47</formula>
    </cfRule>
  </conditionalFormatting>
  <conditionalFormatting sqref="F49">
    <cfRule type="expression" dxfId="320" priority="543">
      <formula>$D49="Other"</formula>
    </cfRule>
  </conditionalFormatting>
  <conditionalFormatting sqref="I49">
    <cfRule type="expression" dxfId="319" priority="540">
      <formula>$I$36&gt;$C48</formula>
    </cfRule>
  </conditionalFormatting>
  <conditionalFormatting sqref="F50">
    <cfRule type="expression" dxfId="318" priority="537">
      <formula>$D50="Other"</formula>
    </cfRule>
  </conditionalFormatting>
  <conditionalFormatting sqref="I50">
    <cfRule type="expression" dxfId="317" priority="534">
      <formula>$I$36&gt;$C49</formula>
    </cfRule>
  </conditionalFormatting>
  <conditionalFormatting sqref="F51">
    <cfRule type="expression" dxfId="316" priority="531">
      <formula>$D51="Other"</formula>
    </cfRule>
  </conditionalFormatting>
  <conditionalFormatting sqref="I51">
    <cfRule type="expression" dxfId="315" priority="528">
      <formula>$I$36&gt;$C50</formula>
    </cfRule>
  </conditionalFormatting>
  <conditionalFormatting sqref="F52">
    <cfRule type="expression" dxfId="314" priority="525">
      <formula>$D52="Other"</formula>
    </cfRule>
  </conditionalFormatting>
  <conditionalFormatting sqref="I52">
    <cfRule type="expression" dxfId="313" priority="522">
      <formula>$I$36&gt;$C51</formula>
    </cfRule>
  </conditionalFormatting>
  <conditionalFormatting sqref="F53">
    <cfRule type="expression" dxfId="312" priority="519">
      <formula>$D53="Other"</formula>
    </cfRule>
  </conditionalFormatting>
  <conditionalFormatting sqref="I53">
    <cfRule type="expression" dxfId="311" priority="516">
      <formula>$I$36&gt;$C52</formula>
    </cfRule>
  </conditionalFormatting>
  <conditionalFormatting sqref="F54">
    <cfRule type="expression" dxfId="310" priority="513">
      <formula>$D54="Other"</formula>
    </cfRule>
  </conditionalFormatting>
  <conditionalFormatting sqref="I54">
    <cfRule type="expression" dxfId="309" priority="510">
      <formula>$I$36&gt;$C53</formula>
    </cfRule>
  </conditionalFormatting>
  <conditionalFormatting sqref="F55">
    <cfRule type="expression" dxfId="308" priority="507">
      <formula>$D55="Other"</formula>
    </cfRule>
  </conditionalFormatting>
  <conditionalFormatting sqref="I55">
    <cfRule type="expression" dxfId="307" priority="504">
      <formula>$I$36&gt;$C54</formula>
    </cfRule>
  </conditionalFormatting>
  <conditionalFormatting sqref="F56">
    <cfRule type="expression" dxfId="306" priority="501">
      <formula>$D56="Other"</formula>
    </cfRule>
  </conditionalFormatting>
  <conditionalFormatting sqref="I56">
    <cfRule type="expression" dxfId="305" priority="498">
      <formula>$I$36&gt;$C55</formula>
    </cfRule>
  </conditionalFormatting>
  <conditionalFormatting sqref="F57">
    <cfRule type="expression" dxfId="304" priority="495">
      <formula>$D57="Other"</formula>
    </cfRule>
  </conditionalFormatting>
  <conditionalFormatting sqref="I57">
    <cfRule type="expression" dxfId="303" priority="492">
      <formula>$I$36&gt;$C56</formula>
    </cfRule>
  </conditionalFormatting>
  <conditionalFormatting sqref="F58">
    <cfRule type="expression" dxfId="302" priority="489">
      <formula>$D58="Other"</formula>
    </cfRule>
  </conditionalFormatting>
  <conditionalFormatting sqref="I58">
    <cfRule type="expression" dxfId="301" priority="486">
      <formula>$I$36&gt;$C57</formula>
    </cfRule>
  </conditionalFormatting>
  <conditionalFormatting sqref="F59">
    <cfRule type="expression" dxfId="300" priority="483">
      <formula>$D59="Other"</formula>
    </cfRule>
  </conditionalFormatting>
  <conditionalFormatting sqref="I59">
    <cfRule type="expression" dxfId="299" priority="480">
      <formula>$I$36&gt;$C58</formula>
    </cfRule>
  </conditionalFormatting>
  <conditionalFormatting sqref="F60">
    <cfRule type="expression" dxfId="298" priority="477">
      <formula>$D60="Other"</formula>
    </cfRule>
  </conditionalFormatting>
  <conditionalFormatting sqref="I60">
    <cfRule type="expression" dxfId="297" priority="474">
      <formula>$I$36&gt;$C59</formula>
    </cfRule>
  </conditionalFormatting>
  <conditionalFormatting sqref="F61">
    <cfRule type="expression" dxfId="296" priority="471">
      <formula>$D61="Other"</formula>
    </cfRule>
  </conditionalFormatting>
  <conditionalFormatting sqref="I61">
    <cfRule type="expression" dxfId="295" priority="468">
      <formula>$I$36&gt;$C60</formula>
    </cfRule>
  </conditionalFormatting>
  <conditionalFormatting sqref="F62">
    <cfRule type="expression" dxfId="294" priority="465">
      <formula>$D62="Other"</formula>
    </cfRule>
  </conditionalFormatting>
  <conditionalFormatting sqref="I62">
    <cfRule type="expression" dxfId="293" priority="462">
      <formula>$I$36&gt;$C61</formula>
    </cfRule>
  </conditionalFormatting>
  <conditionalFormatting sqref="F63">
    <cfRule type="expression" dxfId="292" priority="459">
      <formula>$D63="Other"</formula>
    </cfRule>
  </conditionalFormatting>
  <conditionalFormatting sqref="I63">
    <cfRule type="expression" dxfId="291" priority="456">
      <formula>$I$36&gt;$C62</formula>
    </cfRule>
  </conditionalFormatting>
  <conditionalFormatting sqref="F64">
    <cfRule type="expression" dxfId="290" priority="453">
      <formula>$D64="Other"</formula>
    </cfRule>
  </conditionalFormatting>
  <conditionalFormatting sqref="I64">
    <cfRule type="expression" dxfId="289" priority="450">
      <formula>$I$36&gt;$C63</formula>
    </cfRule>
  </conditionalFormatting>
  <conditionalFormatting sqref="F65">
    <cfRule type="expression" dxfId="288" priority="447">
      <formula>$D65="Other"</formula>
    </cfRule>
  </conditionalFormatting>
  <conditionalFormatting sqref="I65">
    <cfRule type="expression" dxfId="287" priority="444">
      <formula>$I$36&gt;$C64</formula>
    </cfRule>
  </conditionalFormatting>
  <conditionalFormatting sqref="F66">
    <cfRule type="expression" dxfId="286" priority="441">
      <formula>$D66="Other"</formula>
    </cfRule>
  </conditionalFormatting>
  <conditionalFormatting sqref="I66">
    <cfRule type="expression" dxfId="285" priority="438">
      <formula>$I$36&gt;$C65</formula>
    </cfRule>
  </conditionalFormatting>
  <conditionalFormatting sqref="F67">
    <cfRule type="expression" dxfId="284" priority="435">
      <formula>$D67="Other"</formula>
    </cfRule>
  </conditionalFormatting>
  <conditionalFormatting sqref="I67">
    <cfRule type="expression" dxfId="283" priority="432">
      <formula>$I$36&gt;$C66</formula>
    </cfRule>
  </conditionalFormatting>
  <conditionalFormatting sqref="F68">
    <cfRule type="expression" dxfId="282" priority="429">
      <formula>$D68="Other"</formula>
    </cfRule>
  </conditionalFormatting>
  <conditionalFormatting sqref="I68">
    <cfRule type="expression" dxfId="281" priority="426">
      <formula>$I$36&gt;$C67</formula>
    </cfRule>
  </conditionalFormatting>
  <conditionalFormatting sqref="F69">
    <cfRule type="expression" dxfId="280" priority="423">
      <formula>$D69="Other"</formula>
    </cfRule>
  </conditionalFormatting>
  <conditionalFormatting sqref="I69">
    <cfRule type="expression" dxfId="279" priority="420">
      <formula>$I$36&gt;$C68</formula>
    </cfRule>
  </conditionalFormatting>
  <conditionalFormatting sqref="F70">
    <cfRule type="expression" dxfId="278" priority="417">
      <formula>$D70="Other"</formula>
    </cfRule>
  </conditionalFormatting>
  <conditionalFormatting sqref="I70">
    <cfRule type="expression" dxfId="277" priority="414">
      <formula>$I$36&gt;$C69</formula>
    </cfRule>
  </conditionalFormatting>
  <conditionalFormatting sqref="F71">
    <cfRule type="expression" dxfId="276" priority="411">
      <formula>$D71="Other"</formula>
    </cfRule>
  </conditionalFormatting>
  <conditionalFormatting sqref="I71">
    <cfRule type="expression" dxfId="275" priority="408">
      <formula>$I$36&gt;$C70</formula>
    </cfRule>
  </conditionalFormatting>
  <conditionalFormatting sqref="F72">
    <cfRule type="expression" dxfId="274" priority="405">
      <formula>$D72="Other"</formula>
    </cfRule>
  </conditionalFormatting>
  <conditionalFormatting sqref="I72">
    <cfRule type="expression" dxfId="273" priority="402">
      <formula>$I$36&gt;$C71</formula>
    </cfRule>
  </conditionalFormatting>
  <conditionalFormatting sqref="F73">
    <cfRule type="expression" dxfId="272" priority="399">
      <formula>$D73="Other"</formula>
    </cfRule>
  </conditionalFormatting>
  <conditionalFormatting sqref="I73">
    <cfRule type="expression" dxfId="271" priority="396">
      <formula>$I$36&gt;$C72</formula>
    </cfRule>
  </conditionalFormatting>
  <conditionalFormatting sqref="F74">
    <cfRule type="expression" dxfId="270" priority="393">
      <formula>$D74="Other"</formula>
    </cfRule>
  </conditionalFormatting>
  <conditionalFormatting sqref="I74">
    <cfRule type="expression" dxfId="269" priority="390">
      <formula>$I$36&gt;$C73</formula>
    </cfRule>
  </conditionalFormatting>
  <conditionalFormatting sqref="F75">
    <cfRule type="expression" dxfId="268" priority="387">
      <formula>$D75="Other"</formula>
    </cfRule>
  </conditionalFormatting>
  <conditionalFormatting sqref="I75">
    <cfRule type="expression" dxfId="267" priority="384">
      <formula>$I$36&gt;$C74</formula>
    </cfRule>
  </conditionalFormatting>
  <conditionalFormatting sqref="F76">
    <cfRule type="expression" dxfId="266" priority="381">
      <formula>$D76="Other"</formula>
    </cfRule>
  </conditionalFormatting>
  <conditionalFormatting sqref="I76">
    <cfRule type="expression" dxfId="265" priority="378">
      <formula>$I$36&gt;$C75</formula>
    </cfRule>
  </conditionalFormatting>
  <conditionalFormatting sqref="F77">
    <cfRule type="expression" dxfId="264" priority="375">
      <formula>$D77="Other"</formula>
    </cfRule>
  </conditionalFormatting>
  <conditionalFormatting sqref="I77">
    <cfRule type="expression" dxfId="263" priority="372">
      <formula>$I$36&gt;$C76</formula>
    </cfRule>
  </conditionalFormatting>
  <conditionalFormatting sqref="F78">
    <cfRule type="expression" dxfId="262" priority="369">
      <formula>$D78="Other"</formula>
    </cfRule>
  </conditionalFormatting>
  <conditionalFormatting sqref="I78">
    <cfRule type="expression" dxfId="261" priority="366">
      <formula>$I$36&gt;$C77</formula>
    </cfRule>
  </conditionalFormatting>
  <conditionalFormatting sqref="F79">
    <cfRule type="expression" dxfId="260" priority="363">
      <formula>$D79="Other"</formula>
    </cfRule>
  </conditionalFormatting>
  <conditionalFormatting sqref="I79">
    <cfRule type="expression" dxfId="259" priority="360">
      <formula>$I$36&gt;$C78</formula>
    </cfRule>
  </conditionalFormatting>
  <conditionalFormatting sqref="F80">
    <cfRule type="expression" dxfId="258" priority="357">
      <formula>$D80="Other"</formula>
    </cfRule>
  </conditionalFormatting>
  <conditionalFormatting sqref="I80">
    <cfRule type="expression" dxfId="257" priority="354">
      <formula>$I$36&gt;$C79</formula>
    </cfRule>
  </conditionalFormatting>
  <conditionalFormatting sqref="F81">
    <cfRule type="expression" dxfId="256" priority="351">
      <formula>$D81="Other"</formula>
    </cfRule>
  </conditionalFormatting>
  <conditionalFormatting sqref="I81">
    <cfRule type="expression" dxfId="255" priority="348">
      <formula>$I$36&gt;$C80</formula>
    </cfRule>
  </conditionalFormatting>
  <conditionalFormatting sqref="F82">
    <cfRule type="expression" dxfId="254" priority="345">
      <formula>$D82="Other"</formula>
    </cfRule>
  </conditionalFormatting>
  <conditionalFormatting sqref="I82">
    <cfRule type="expression" dxfId="253" priority="342">
      <formula>$I$36&gt;$C81</formula>
    </cfRule>
  </conditionalFormatting>
  <conditionalFormatting sqref="F83">
    <cfRule type="expression" dxfId="252" priority="339">
      <formula>$D83="Other"</formula>
    </cfRule>
  </conditionalFormatting>
  <conditionalFormatting sqref="I83">
    <cfRule type="expression" dxfId="251" priority="336">
      <formula>$I$36&gt;$C82</formula>
    </cfRule>
  </conditionalFormatting>
  <conditionalFormatting sqref="F84">
    <cfRule type="expression" dxfId="250" priority="333">
      <formula>$D84="Other"</formula>
    </cfRule>
  </conditionalFormatting>
  <conditionalFormatting sqref="I84">
    <cfRule type="expression" dxfId="249" priority="330">
      <formula>$I$36&gt;$C83</formula>
    </cfRule>
  </conditionalFormatting>
  <conditionalFormatting sqref="F85">
    <cfRule type="expression" dxfId="248" priority="327">
      <formula>$D85="Other"</formula>
    </cfRule>
  </conditionalFormatting>
  <conditionalFormatting sqref="I85">
    <cfRule type="expression" dxfId="247" priority="324">
      <formula>$I$36&gt;$C84</formula>
    </cfRule>
  </conditionalFormatting>
  <conditionalFormatting sqref="F86">
    <cfRule type="expression" dxfId="246" priority="321">
      <formula>$D86="Other"</formula>
    </cfRule>
  </conditionalFormatting>
  <conditionalFormatting sqref="I86">
    <cfRule type="expression" dxfId="245" priority="318">
      <formula>$I$36&gt;$C85</formula>
    </cfRule>
  </conditionalFormatting>
  <conditionalFormatting sqref="F87">
    <cfRule type="expression" dxfId="244" priority="315">
      <formula>$D87="Other"</formula>
    </cfRule>
  </conditionalFormatting>
  <conditionalFormatting sqref="I87">
    <cfRule type="expression" dxfId="243" priority="312">
      <formula>$I$36&gt;$C86</formula>
    </cfRule>
  </conditionalFormatting>
  <conditionalFormatting sqref="F88">
    <cfRule type="expression" dxfId="242" priority="309">
      <formula>$D88="Other"</formula>
    </cfRule>
  </conditionalFormatting>
  <conditionalFormatting sqref="I88">
    <cfRule type="expression" dxfId="241" priority="306">
      <formula>$I$36&gt;$C87</formula>
    </cfRule>
  </conditionalFormatting>
  <conditionalFormatting sqref="F89">
    <cfRule type="expression" dxfId="240" priority="303">
      <formula>$D89="Other"</formula>
    </cfRule>
  </conditionalFormatting>
  <conditionalFormatting sqref="I89">
    <cfRule type="expression" dxfId="239" priority="300">
      <formula>$I$36&gt;$C88</formula>
    </cfRule>
  </conditionalFormatting>
  <conditionalFormatting sqref="F90">
    <cfRule type="expression" dxfId="238" priority="297">
      <formula>$D90="Other"</formula>
    </cfRule>
  </conditionalFormatting>
  <conditionalFormatting sqref="I90">
    <cfRule type="expression" dxfId="237" priority="294">
      <formula>$I$36&gt;$C89</formula>
    </cfRule>
  </conditionalFormatting>
  <conditionalFormatting sqref="F91">
    <cfRule type="expression" dxfId="236" priority="291">
      <formula>$D91="Other"</formula>
    </cfRule>
  </conditionalFormatting>
  <conditionalFormatting sqref="I91">
    <cfRule type="expression" dxfId="235" priority="288">
      <formula>$I$36&gt;$C90</formula>
    </cfRule>
  </conditionalFormatting>
  <conditionalFormatting sqref="F92">
    <cfRule type="expression" dxfId="234" priority="285">
      <formula>$D92="Other"</formula>
    </cfRule>
  </conditionalFormatting>
  <conditionalFormatting sqref="I92">
    <cfRule type="expression" dxfId="233" priority="282">
      <formula>$I$36&gt;$C91</formula>
    </cfRule>
  </conditionalFormatting>
  <conditionalFormatting sqref="F93">
    <cfRule type="expression" dxfId="232" priority="279">
      <formula>$D93="Other"</formula>
    </cfRule>
  </conditionalFormatting>
  <conditionalFormatting sqref="I93">
    <cfRule type="expression" dxfId="231" priority="276">
      <formula>$I$36&gt;$C92</formula>
    </cfRule>
  </conditionalFormatting>
  <conditionalFormatting sqref="F94">
    <cfRule type="expression" dxfId="230" priority="273">
      <formula>$D94="Other"</formula>
    </cfRule>
  </conditionalFormatting>
  <conditionalFormatting sqref="I94">
    <cfRule type="expression" dxfId="229" priority="270">
      <formula>$I$36&gt;$C93</formula>
    </cfRule>
  </conditionalFormatting>
  <conditionalFormatting sqref="F95">
    <cfRule type="expression" dxfId="228" priority="267">
      <formula>$D95="Other"</formula>
    </cfRule>
  </conditionalFormatting>
  <conditionalFormatting sqref="I95">
    <cfRule type="expression" dxfId="227" priority="264">
      <formula>$I$36&gt;$C94</formula>
    </cfRule>
  </conditionalFormatting>
  <conditionalFormatting sqref="F96">
    <cfRule type="expression" dxfId="226" priority="261">
      <formula>$D96="Other"</formula>
    </cfRule>
  </conditionalFormatting>
  <conditionalFormatting sqref="I96">
    <cfRule type="expression" dxfId="225" priority="258">
      <formula>$I$36&gt;$C95</formula>
    </cfRule>
  </conditionalFormatting>
  <conditionalFormatting sqref="F97">
    <cfRule type="expression" dxfId="224" priority="255">
      <formula>$D97="Other"</formula>
    </cfRule>
  </conditionalFormatting>
  <conditionalFormatting sqref="I97">
    <cfRule type="expression" dxfId="223" priority="252">
      <formula>$I$36&gt;$C96</formula>
    </cfRule>
  </conditionalFormatting>
  <conditionalFormatting sqref="F98">
    <cfRule type="expression" dxfId="222" priority="249">
      <formula>$D98="Other"</formula>
    </cfRule>
  </conditionalFormatting>
  <conditionalFormatting sqref="I98">
    <cfRule type="expression" dxfId="221" priority="246">
      <formula>$I$36&gt;$C97</formula>
    </cfRule>
  </conditionalFormatting>
  <conditionalFormatting sqref="F99">
    <cfRule type="expression" dxfId="220" priority="243">
      <formula>$D99="Other"</formula>
    </cfRule>
  </conditionalFormatting>
  <conditionalFormatting sqref="I99">
    <cfRule type="expression" dxfId="219" priority="240">
      <formula>$I$36&gt;$C98</formula>
    </cfRule>
  </conditionalFormatting>
  <conditionalFormatting sqref="F100">
    <cfRule type="expression" dxfId="218" priority="237">
      <formula>$D100="Other"</formula>
    </cfRule>
  </conditionalFormatting>
  <conditionalFormatting sqref="I100">
    <cfRule type="expression" dxfId="217" priority="234">
      <formula>$I$36&gt;$C99</formula>
    </cfRule>
  </conditionalFormatting>
  <conditionalFormatting sqref="F101">
    <cfRule type="expression" dxfId="216" priority="231">
      <formula>$D101="Other"</formula>
    </cfRule>
  </conditionalFormatting>
  <conditionalFormatting sqref="I101">
    <cfRule type="expression" dxfId="215" priority="228">
      <formula>$I$36&gt;$C100</formula>
    </cfRule>
  </conditionalFormatting>
  <conditionalFormatting sqref="F102">
    <cfRule type="expression" dxfId="214" priority="225">
      <formula>$D102="Other"</formula>
    </cfRule>
  </conditionalFormatting>
  <conditionalFormatting sqref="D102:E102">
    <cfRule type="expression" dxfId="213" priority="224">
      <formula>$I$36&gt;$C101</formula>
    </cfRule>
  </conditionalFormatting>
  <conditionalFormatting sqref="I102">
    <cfRule type="expression" dxfId="212" priority="222">
      <formula>$I$36&gt;$C101</formula>
    </cfRule>
  </conditionalFormatting>
  <conditionalFormatting sqref="F103">
    <cfRule type="expression" dxfId="211" priority="219">
      <formula>$D103="Other"</formula>
    </cfRule>
  </conditionalFormatting>
  <conditionalFormatting sqref="D103:E103">
    <cfRule type="expression" dxfId="210" priority="218">
      <formula>$I$36&gt;$C102</formula>
    </cfRule>
  </conditionalFormatting>
  <conditionalFormatting sqref="I103">
    <cfRule type="expression" dxfId="209" priority="216">
      <formula>$I$36&gt;$C102</formula>
    </cfRule>
  </conditionalFormatting>
  <conditionalFormatting sqref="D79:E79">
    <cfRule type="expression" dxfId="208" priority="152">
      <formula>$I$36&gt;$C78</formula>
    </cfRule>
  </conditionalFormatting>
  <conditionalFormatting sqref="D80:E80">
    <cfRule type="expression" dxfId="207" priority="151">
      <formula>$I$36&gt;$C79</formula>
    </cfRule>
  </conditionalFormatting>
  <conditionalFormatting sqref="D81:E81">
    <cfRule type="expression" dxfId="206" priority="150">
      <formula>$I$36&gt;0</formula>
    </cfRule>
  </conditionalFormatting>
  <conditionalFormatting sqref="D82:E82">
    <cfRule type="expression" dxfId="205" priority="149">
      <formula>$I$36&gt;$C81</formula>
    </cfRule>
  </conditionalFormatting>
  <conditionalFormatting sqref="D83:E83">
    <cfRule type="expression" dxfId="204" priority="148">
      <formula>$I$36&gt;$C82</formula>
    </cfRule>
  </conditionalFormatting>
  <conditionalFormatting sqref="D84:E84">
    <cfRule type="expression" dxfId="203" priority="147">
      <formula>$I$36&gt;$C83</formula>
    </cfRule>
  </conditionalFormatting>
  <conditionalFormatting sqref="D85:E85">
    <cfRule type="expression" dxfId="202" priority="146">
      <formula>$I$36&gt;$C84</formula>
    </cfRule>
  </conditionalFormatting>
  <conditionalFormatting sqref="D86:E86">
    <cfRule type="expression" dxfId="201" priority="145">
      <formula>$I$36&gt;$C85</formula>
    </cfRule>
  </conditionalFormatting>
  <conditionalFormatting sqref="D87:E87">
    <cfRule type="expression" dxfId="200" priority="144">
      <formula>$I$36&gt;$C86</formula>
    </cfRule>
  </conditionalFormatting>
  <conditionalFormatting sqref="D88:E88">
    <cfRule type="expression" dxfId="199" priority="143">
      <formula>$I$36&gt;0</formula>
    </cfRule>
  </conditionalFormatting>
  <conditionalFormatting sqref="D89:E89">
    <cfRule type="expression" dxfId="198" priority="142">
      <formula>$I$36&gt;$C88</formula>
    </cfRule>
  </conditionalFormatting>
  <conditionalFormatting sqref="D90:E90">
    <cfRule type="expression" dxfId="197" priority="141">
      <formula>$I$36&gt;$C89</formula>
    </cfRule>
  </conditionalFormatting>
  <conditionalFormatting sqref="D91:E91">
    <cfRule type="expression" dxfId="196" priority="140">
      <formula>$I$36&gt;$C90</formula>
    </cfRule>
  </conditionalFormatting>
  <conditionalFormatting sqref="D92:E92">
    <cfRule type="expression" dxfId="195" priority="139">
      <formula>$I$36&gt;$C91</formula>
    </cfRule>
  </conditionalFormatting>
  <conditionalFormatting sqref="D93:E93">
    <cfRule type="expression" dxfId="194" priority="138">
      <formula>$I$36&gt;$C92</formula>
    </cfRule>
  </conditionalFormatting>
  <conditionalFormatting sqref="D94:E94">
    <cfRule type="expression" dxfId="193" priority="137">
      <formula>$I$36&gt;$C93</formula>
    </cfRule>
  </conditionalFormatting>
  <conditionalFormatting sqref="D95:E95">
    <cfRule type="expression" dxfId="192" priority="136">
      <formula>$I$36&gt;0</formula>
    </cfRule>
  </conditionalFormatting>
  <conditionalFormatting sqref="D96:E96">
    <cfRule type="expression" dxfId="191" priority="135">
      <formula>$I$36&gt;$C95</formula>
    </cfRule>
  </conditionalFormatting>
  <conditionalFormatting sqref="D97:E97">
    <cfRule type="expression" dxfId="190" priority="134">
      <formula>$I$36&gt;$C96</formula>
    </cfRule>
  </conditionalFormatting>
  <conditionalFormatting sqref="D98:E98">
    <cfRule type="expression" dxfId="189" priority="133">
      <formula>$I$36&gt;$C97</formula>
    </cfRule>
  </conditionalFormatting>
  <conditionalFormatting sqref="D99:E99">
    <cfRule type="expression" dxfId="188" priority="132">
      <formula>$I$36&gt;$C98</formula>
    </cfRule>
  </conditionalFormatting>
  <conditionalFormatting sqref="D100:E100">
    <cfRule type="expression" dxfId="187" priority="131">
      <formula>$I$36&gt;$C99</formula>
    </cfRule>
  </conditionalFormatting>
  <conditionalFormatting sqref="D101:E101">
    <cfRule type="expression" dxfId="186" priority="130">
      <formula>$I$36&gt;$C100</formula>
    </cfRule>
  </conditionalFormatting>
  <conditionalFormatting sqref="H42">
    <cfRule type="expression" dxfId="185" priority="129">
      <formula>$I$36&gt;$C41</formula>
    </cfRule>
  </conditionalFormatting>
  <conditionalFormatting sqref="H43">
    <cfRule type="expression" dxfId="184" priority="128">
      <formula>$I$36&gt;$C42</formula>
    </cfRule>
  </conditionalFormatting>
  <conditionalFormatting sqref="H44">
    <cfRule type="expression" dxfId="183" priority="127">
      <formula>$I$36&gt;$C43</formula>
    </cfRule>
  </conditionalFormatting>
  <conditionalFormatting sqref="H45">
    <cfRule type="expression" dxfId="182" priority="126">
      <formula>$I$36&gt;$C44</formula>
    </cfRule>
  </conditionalFormatting>
  <conditionalFormatting sqref="H46">
    <cfRule type="expression" dxfId="181" priority="125">
      <formula>$I$36&gt;$C45</formula>
    </cfRule>
  </conditionalFormatting>
  <conditionalFormatting sqref="H47">
    <cfRule type="expression" dxfId="180" priority="124">
      <formula>$I$36&gt;$C46</formula>
    </cfRule>
  </conditionalFormatting>
  <conditionalFormatting sqref="H48">
    <cfRule type="expression" dxfId="179" priority="123">
      <formula>$I$36&gt;$C47</formula>
    </cfRule>
  </conditionalFormatting>
  <conditionalFormatting sqref="H49">
    <cfRule type="expression" dxfId="178" priority="122">
      <formula>$I$36&gt;$C48</formula>
    </cfRule>
  </conditionalFormatting>
  <conditionalFormatting sqref="H50">
    <cfRule type="expression" dxfId="177" priority="121">
      <formula>$I$36&gt;$C49</formula>
    </cfRule>
  </conditionalFormatting>
  <conditionalFormatting sqref="H51">
    <cfRule type="expression" dxfId="176" priority="120">
      <formula>$I$36&gt;$C50</formula>
    </cfRule>
  </conditionalFormatting>
  <conditionalFormatting sqref="H52">
    <cfRule type="expression" dxfId="175" priority="119">
      <formula>$I$36&gt;$C51</formula>
    </cfRule>
  </conditionalFormatting>
  <conditionalFormatting sqref="H53">
    <cfRule type="expression" dxfId="174" priority="118">
      <formula>$I$36&gt;$C52</formula>
    </cfRule>
  </conditionalFormatting>
  <conditionalFormatting sqref="H54">
    <cfRule type="expression" dxfId="173" priority="117">
      <formula>$I$36&gt;$C53</formula>
    </cfRule>
  </conditionalFormatting>
  <conditionalFormatting sqref="H55">
    <cfRule type="expression" dxfId="172" priority="116">
      <formula>$I$36&gt;$C54</formula>
    </cfRule>
  </conditionalFormatting>
  <conditionalFormatting sqref="H56">
    <cfRule type="expression" dxfId="171" priority="115">
      <formula>$I$36&gt;$C55</formula>
    </cfRule>
  </conditionalFormatting>
  <conditionalFormatting sqref="H57">
    <cfRule type="expression" dxfId="170" priority="114">
      <formula>$I$36&gt;$C56</formula>
    </cfRule>
  </conditionalFormatting>
  <conditionalFormatting sqref="H58">
    <cfRule type="expression" dxfId="169" priority="113">
      <formula>$I$36&gt;$C57</formula>
    </cfRule>
  </conditionalFormatting>
  <conditionalFormatting sqref="H59">
    <cfRule type="expression" dxfId="168" priority="112">
      <formula>$I$36&gt;$C58</formula>
    </cfRule>
  </conditionalFormatting>
  <conditionalFormatting sqref="H60">
    <cfRule type="expression" dxfId="167" priority="111">
      <formula>$I$36&gt;$C59</formula>
    </cfRule>
  </conditionalFormatting>
  <conditionalFormatting sqref="H61">
    <cfRule type="expression" dxfId="166" priority="110">
      <formula>$I$36&gt;$C60</formula>
    </cfRule>
  </conditionalFormatting>
  <conditionalFormatting sqref="H62">
    <cfRule type="expression" dxfId="165" priority="109">
      <formula>$I$36&gt;$C61</formula>
    </cfRule>
  </conditionalFormatting>
  <conditionalFormatting sqref="H63">
    <cfRule type="expression" dxfId="164" priority="108">
      <formula>$I$36&gt;$C62</formula>
    </cfRule>
  </conditionalFormatting>
  <conditionalFormatting sqref="H64">
    <cfRule type="expression" dxfId="163" priority="107">
      <formula>$I$36&gt;$C63</formula>
    </cfRule>
  </conditionalFormatting>
  <conditionalFormatting sqref="H65">
    <cfRule type="expression" dxfId="162" priority="106">
      <formula>$I$36&gt;$C64</formula>
    </cfRule>
  </conditionalFormatting>
  <conditionalFormatting sqref="H66">
    <cfRule type="expression" dxfId="161" priority="105">
      <formula>$I$36&gt;$C65</formula>
    </cfRule>
  </conditionalFormatting>
  <conditionalFormatting sqref="H67">
    <cfRule type="expression" dxfId="160" priority="104">
      <formula>$I$36&gt;$C66</formula>
    </cfRule>
  </conditionalFormatting>
  <conditionalFormatting sqref="H68">
    <cfRule type="expression" dxfId="159" priority="103">
      <formula>$I$36&gt;$C67</formula>
    </cfRule>
  </conditionalFormatting>
  <conditionalFormatting sqref="H69">
    <cfRule type="expression" dxfId="158" priority="102">
      <formula>$I$36&gt;$C68</formula>
    </cfRule>
  </conditionalFormatting>
  <conditionalFormatting sqref="H70">
    <cfRule type="expression" dxfId="157" priority="101">
      <formula>$I$36&gt;$C69</formula>
    </cfRule>
  </conditionalFormatting>
  <conditionalFormatting sqref="H71">
    <cfRule type="expression" dxfId="156" priority="100">
      <formula>$I$36&gt;$C70</formula>
    </cfRule>
  </conditionalFormatting>
  <conditionalFormatting sqref="H72">
    <cfRule type="expression" dxfId="155" priority="99">
      <formula>$I$36&gt;$C71</formula>
    </cfRule>
  </conditionalFormatting>
  <conditionalFormatting sqref="H73">
    <cfRule type="expression" dxfId="154" priority="98">
      <formula>$I$36&gt;$C72</formula>
    </cfRule>
  </conditionalFormatting>
  <conditionalFormatting sqref="H74">
    <cfRule type="expression" dxfId="153" priority="97">
      <formula>$I$36&gt;$C73</formula>
    </cfRule>
  </conditionalFormatting>
  <conditionalFormatting sqref="H75">
    <cfRule type="expression" dxfId="152" priority="96">
      <formula>$I$36&gt;$C74</formula>
    </cfRule>
  </conditionalFormatting>
  <conditionalFormatting sqref="H76">
    <cfRule type="expression" dxfId="151" priority="95">
      <formula>$I$36&gt;$C75</formula>
    </cfRule>
  </conditionalFormatting>
  <conditionalFormatting sqref="H77">
    <cfRule type="expression" dxfId="150" priority="94">
      <formula>$I$36&gt;$C76</formula>
    </cfRule>
  </conditionalFormatting>
  <conditionalFormatting sqref="H78">
    <cfRule type="expression" dxfId="149" priority="93">
      <formula>$I$36&gt;$C77</formula>
    </cfRule>
  </conditionalFormatting>
  <conditionalFormatting sqref="G41">
    <cfRule type="expression" dxfId="148" priority="77">
      <formula>$I$36&gt;$C40</formula>
    </cfRule>
  </conditionalFormatting>
  <conditionalFormatting sqref="G42">
    <cfRule type="expression" dxfId="147" priority="76">
      <formula>$I$36&gt;$C41</formula>
    </cfRule>
  </conditionalFormatting>
  <conditionalFormatting sqref="G43">
    <cfRule type="expression" dxfId="146" priority="75">
      <formula>$I$36&gt;$C42</formula>
    </cfRule>
  </conditionalFormatting>
  <conditionalFormatting sqref="G44">
    <cfRule type="expression" dxfId="145" priority="74">
      <formula>$I$36&gt;$C43</formula>
    </cfRule>
  </conditionalFormatting>
  <conditionalFormatting sqref="G45">
    <cfRule type="expression" dxfId="144" priority="73">
      <formula>$I$36&gt;$C44</formula>
    </cfRule>
  </conditionalFormatting>
  <conditionalFormatting sqref="G46">
    <cfRule type="expression" dxfId="143" priority="72">
      <formula>$I$36&gt;$C45</formula>
    </cfRule>
  </conditionalFormatting>
  <conditionalFormatting sqref="G47">
    <cfRule type="expression" dxfId="142" priority="71">
      <formula>$I$36&gt;$C46</formula>
    </cfRule>
  </conditionalFormatting>
  <conditionalFormatting sqref="G48">
    <cfRule type="expression" dxfId="141" priority="70">
      <formula>$I$36&gt;$C47</formula>
    </cfRule>
  </conditionalFormatting>
  <conditionalFormatting sqref="G49">
    <cfRule type="expression" dxfId="140" priority="69">
      <formula>$I$36&gt;$C48</formula>
    </cfRule>
  </conditionalFormatting>
  <conditionalFormatting sqref="G50">
    <cfRule type="expression" dxfId="139" priority="68">
      <formula>$I$36&gt;$C49</formula>
    </cfRule>
  </conditionalFormatting>
  <conditionalFormatting sqref="G51">
    <cfRule type="expression" dxfId="138" priority="67">
      <formula>$I$36&gt;$C50</formula>
    </cfRule>
  </conditionalFormatting>
  <conditionalFormatting sqref="G52">
    <cfRule type="expression" dxfId="137" priority="66">
      <formula>$I$36&gt;$C51</formula>
    </cfRule>
  </conditionalFormatting>
  <conditionalFormatting sqref="G53">
    <cfRule type="expression" dxfId="136" priority="65">
      <formula>$I$36&gt;$C52</formula>
    </cfRule>
  </conditionalFormatting>
  <conditionalFormatting sqref="G54">
    <cfRule type="expression" dxfId="135" priority="64">
      <formula>$I$36&gt;$C53</formula>
    </cfRule>
  </conditionalFormatting>
  <conditionalFormatting sqref="G55">
    <cfRule type="expression" dxfId="134" priority="63">
      <formula>$I$36&gt;$C54</formula>
    </cfRule>
  </conditionalFormatting>
  <conditionalFormatting sqref="G56">
    <cfRule type="expression" dxfId="133" priority="62">
      <formula>$I$36&gt;$C55</formula>
    </cfRule>
  </conditionalFormatting>
  <conditionalFormatting sqref="G57">
    <cfRule type="expression" dxfId="132" priority="61">
      <formula>$I$36&gt;$C56</formula>
    </cfRule>
  </conditionalFormatting>
  <conditionalFormatting sqref="G58">
    <cfRule type="expression" dxfId="131" priority="60">
      <formula>$I$36&gt;$C57</formula>
    </cfRule>
  </conditionalFormatting>
  <conditionalFormatting sqref="G59">
    <cfRule type="expression" dxfId="130" priority="59">
      <formula>$I$36&gt;$C58</formula>
    </cfRule>
  </conditionalFormatting>
  <conditionalFormatting sqref="G60">
    <cfRule type="expression" dxfId="129" priority="58">
      <formula>$I$36&gt;$C59</formula>
    </cfRule>
  </conditionalFormatting>
  <conditionalFormatting sqref="G61">
    <cfRule type="expression" dxfId="128" priority="57">
      <formula>$I$36&gt;$C60</formula>
    </cfRule>
  </conditionalFormatting>
  <conditionalFormatting sqref="G62">
    <cfRule type="expression" dxfId="127" priority="56">
      <formula>$I$36&gt;$C61</formula>
    </cfRule>
  </conditionalFormatting>
  <conditionalFormatting sqref="G63">
    <cfRule type="expression" dxfId="126" priority="55">
      <formula>$I$36&gt;$C62</formula>
    </cfRule>
  </conditionalFormatting>
  <conditionalFormatting sqref="G64">
    <cfRule type="expression" dxfId="125" priority="54">
      <formula>$I$36&gt;$C63</formula>
    </cfRule>
  </conditionalFormatting>
  <conditionalFormatting sqref="G65">
    <cfRule type="expression" dxfId="124" priority="53">
      <formula>$I$36&gt;$C64</formula>
    </cfRule>
  </conditionalFormatting>
  <conditionalFormatting sqref="G66">
    <cfRule type="expression" dxfId="123" priority="52">
      <formula>$I$36&gt;$C65</formula>
    </cfRule>
  </conditionalFormatting>
  <conditionalFormatting sqref="G67">
    <cfRule type="expression" dxfId="122" priority="51">
      <formula>$I$36&gt;$C66</formula>
    </cfRule>
  </conditionalFormatting>
  <conditionalFormatting sqref="G68">
    <cfRule type="expression" dxfId="121" priority="50">
      <formula>$I$36&gt;$C67</formula>
    </cfRule>
  </conditionalFormatting>
  <conditionalFormatting sqref="G69">
    <cfRule type="expression" dxfId="120" priority="49">
      <formula>$I$36&gt;$C68</formula>
    </cfRule>
  </conditionalFormatting>
  <conditionalFormatting sqref="G71">
    <cfRule type="expression" dxfId="119" priority="48">
      <formula>$I$36&gt;$C70</formula>
    </cfRule>
  </conditionalFormatting>
  <conditionalFormatting sqref="G73">
    <cfRule type="expression" dxfId="118" priority="47">
      <formula>$I$36&gt;$C72</formula>
    </cfRule>
  </conditionalFormatting>
  <conditionalFormatting sqref="G75">
    <cfRule type="expression" dxfId="117" priority="46">
      <formula>$I$36&gt;$C74</formula>
    </cfRule>
  </conditionalFormatting>
  <conditionalFormatting sqref="G77">
    <cfRule type="expression" dxfId="116" priority="45">
      <formula>$I$36&gt;$C76</formula>
    </cfRule>
  </conditionalFormatting>
  <conditionalFormatting sqref="D40:E40">
    <cfRule type="expression" dxfId="115" priority="39">
      <formula>$I$36&gt;0</formula>
    </cfRule>
  </conditionalFormatting>
  <conditionalFormatting sqref="D41:E41">
    <cfRule type="expression" dxfId="114" priority="38">
      <formula>$I$36&gt;0</formula>
    </cfRule>
  </conditionalFormatting>
  <conditionalFormatting sqref="D42:E42">
    <cfRule type="expression" dxfId="113" priority="37">
      <formula>$I$36&gt;0</formula>
    </cfRule>
  </conditionalFormatting>
  <conditionalFormatting sqref="D43:E43">
    <cfRule type="expression" dxfId="112" priority="36">
      <formula>$I$36&gt;0</formula>
    </cfRule>
  </conditionalFormatting>
  <conditionalFormatting sqref="D44:E44">
    <cfRule type="expression" dxfId="111" priority="35">
      <formula>$I$36&gt;0</formula>
    </cfRule>
  </conditionalFormatting>
  <conditionalFormatting sqref="D45:E45">
    <cfRule type="expression" dxfId="110" priority="34">
      <formula>$I$36&gt;0</formula>
    </cfRule>
  </conditionalFormatting>
  <conditionalFormatting sqref="D46:E46">
    <cfRule type="expression" dxfId="109" priority="33">
      <formula>$I$36&gt;0</formula>
    </cfRule>
  </conditionalFormatting>
  <conditionalFormatting sqref="D47:E47">
    <cfRule type="expression" dxfId="108" priority="32">
      <formula>$I$36&gt;0</formula>
    </cfRule>
  </conditionalFormatting>
  <conditionalFormatting sqref="D48:E48">
    <cfRule type="expression" dxfId="107" priority="31">
      <formula>$I$36&gt;0</formula>
    </cfRule>
  </conditionalFormatting>
  <conditionalFormatting sqref="D49:E49">
    <cfRule type="expression" dxfId="106" priority="30">
      <formula>$I$36&gt;0</formula>
    </cfRule>
  </conditionalFormatting>
  <conditionalFormatting sqref="D50:E50">
    <cfRule type="expression" dxfId="105" priority="29">
      <formula>$I$36&gt;0</formula>
    </cfRule>
  </conditionalFormatting>
  <conditionalFormatting sqref="D51:E51">
    <cfRule type="expression" dxfId="104" priority="28">
      <formula>$I$36&gt;0</formula>
    </cfRule>
  </conditionalFormatting>
  <conditionalFormatting sqref="D52:E52">
    <cfRule type="expression" dxfId="103" priority="27">
      <formula>$I$36&gt;0</formula>
    </cfRule>
  </conditionalFormatting>
  <conditionalFormatting sqref="D53:E53">
    <cfRule type="expression" dxfId="102" priority="26">
      <formula>$I$36&gt;0</formula>
    </cfRule>
  </conditionalFormatting>
  <conditionalFormatting sqref="D54:E54">
    <cfRule type="expression" dxfId="101" priority="25">
      <formula>$I$36&gt;0</formula>
    </cfRule>
  </conditionalFormatting>
  <conditionalFormatting sqref="D55:E55">
    <cfRule type="expression" dxfId="100" priority="24">
      <formula>$I$36&gt;0</formula>
    </cfRule>
  </conditionalFormatting>
  <conditionalFormatting sqref="D56:E56">
    <cfRule type="expression" dxfId="99" priority="23">
      <formula>$I$36&gt;0</formula>
    </cfRule>
  </conditionalFormatting>
  <conditionalFormatting sqref="D57:E57">
    <cfRule type="expression" dxfId="98" priority="22">
      <formula>$I$36&gt;0</formula>
    </cfRule>
  </conditionalFormatting>
  <conditionalFormatting sqref="D58:E58">
    <cfRule type="expression" dxfId="97" priority="21">
      <formula>$I$36&gt;0</formula>
    </cfRule>
  </conditionalFormatting>
  <conditionalFormatting sqref="D59:E59">
    <cfRule type="expression" dxfId="96" priority="20">
      <formula>$I$36&gt;0</formula>
    </cfRule>
  </conditionalFormatting>
  <conditionalFormatting sqref="D60:E60">
    <cfRule type="expression" dxfId="95" priority="19">
      <formula>$I$36&gt;0</formula>
    </cfRule>
  </conditionalFormatting>
  <conditionalFormatting sqref="D61:E61">
    <cfRule type="expression" dxfId="94" priority="18">
      <formula>$I$36&gt;0</formula>
    </cfRule>
  </conditionalFormatting>
  <conditionalFormatting sqref="D62:E62">
    <cfRule type="expression" dxfId="93" priority="17">
      <formula>$I$36&gt;0</formula>
    </cfRule>
  </conditionalFormatting>
  <conditionalFormatting sqref="D63:E63">
    <cfRule type="expression" dxfId="92" priority="16">
      <formula>$I$36&gt;0</formula>
    </cfRule>
  </conditionalFormatting>
  <conditionalFormatting sqref="D64:E64">
    <cfRule type="expression" dxfId="91" priority="15">
      <formula>$I$36&gt;0</formula>
    </cfRule>
  </conditionalFormatting>
  <conditionalFormatting sqref="D65:E65">
    <cfRule type="expression" dxfId="90" priority="14">
      <formula>$I$36&gt;0</formula>
    </cfRule>
  </conditionalFormatting>
  <conditionalFormatting sqref="D66:E66">
    <cfRule type="expression" dxfId="89" priority="13">
      <formula>$I$36&gt;0</formula>
    </cfRule>
  </conditionalFormatting>
  <conditionalFormatting sqref="D67:E67">
    <cfRule type="expression" dxfId="88" priority="12">
      <formula>$I$36&gt;0</formula>
    </cfRule>
  </conditionalFormatting>
  <conditionalFormatting sqref="D68:E68">
    <cfRule type="expression" dxfId="87" priority="11">
      <formula>$I$36&gt;0</formula>
    </cfRule>
  </conditionalFormatting>
  <conditionalFormatting sqref="D69:E69">
    <cfRule type="expression" dxfId="86" priority="10">
      <formula>$I$36&gt;0</formula>
    </cfRule>
  </conditionalFormatting>
  <conditionalFormatting sqref="D70:E70">
    <cfRule type="expression" dxfId="85" priority="9">
      <formula>$I$36&gt;0</formula>
    </cfRule>
  </conditionalFormatting>
  <conditionalFormatting sqref="D71:E71">
    <cfRule type="expression" dxfId="84" priority="8">
      <formula>$I$36&gt;0</formula>
    </cfRule>
  </conditionalFormatting>
  <conditionalFormatting sqref="D72:E72">
    <cfRule type="expression" dxfId="83" priority="7">
      <formula>$I$36&gt;0</formula>
    </cfRule>
  </conditionalFormatting>
  <conditionalFormatting sqref="D73:E73">
    <cfRule type="expression" dxfId="82" priority="6">
      <formula>$I$36&gt;0</formula>
    </cfRule>
  </conditionalFormatting>
  <conditionalFormatting sqref="D74:E74">
    <cfRule type="expression" dxfId="81" priority="5">
      <formula>$I$36&gt;0</formula>
    </cfRule>
  </conditionalFormatting>
  <conditionalFormatting sqref="D75:E75">
    <cfRule type="expression" dxfId="80" priority="4">
      <formula>$I$36&gt;0</formula>
    </cfRule>
  </conditionalFormatting>
  <conditionalFormatting sqref="D76:E76">
    <cfRule type="expression" dxfId="79" priority="3">
      <formula>$I$36&gt;0</formula>
    </cfRule>
  </conditionalFormatting>
  <conditionalFormatting sqref="D77:E77">
    <cfRule type="expression" dxfId="78" priority="2">
      <formula>$I$36&gt;0</formula>
    </cfRule>
  </conditionalFormatting>
  <conditionalFormatting sqref="D78:E78">
    <cfRule type="expression" dxfId="77" priority="1">
      <formula>$I$36&gt;0</formula>
    </cfRule>
  </conditionalFormatting>
  <dataValidations count="12">
    <dataValidation type="whole" allowBlank="1" showInputMessage="1" showErrorMessage="1" sqref="L36:L37" xr:uid="{00000000-0002-0000-0500-000000000000}">
      <formula1>0</formula1>
      <formula2>500</formula2>
    </dataValidation>
    <dataValidation type="decimal" allowBlank="1" showInputMessage="1" showErrorMessage="1" error="Enter a number between 0 - 40." sqref="I39:I103 G39:G103" xr:uid="{00000000-0002-0000-0500-000001000000}">
      <formula1>0</formula1>
      <formula2>40</formula2>
    </dataValidation>
    <dataValidation type="whole" allowBlank="1" showInputMessage="1" showErrorMessage="1" sqref="G37:I37" xr:uid="{00000000-0002-0000-0500-000002000000}">
      <formula1>1</formula1>
      <formula2>20</formula2>
    </dataValidation>
    <dataValidation allowBlank="1" showErrorMessage="1" sqref="F39:F103" xr:uid="{00000000-0002-0000-0500-000003000000}"/>
    <dataValidation type="list" allowBlank="1" showErrorMessage="1" sqref="D39:E103" xr:uid="{00000000-0002-0000-0500-000004000000}">
      <formula1>$P$37:$P$44</formula1>
    </dataValidation>
    <dataValidation type="whole" allowBlank="1" showInputMessage="1" showErrorMessage="1" error="Enter a number between 1 and 25" sqref="I36" xr:uid="{00000000-0002-0000-0500-000005000000}">
      <formula1>0</formula1>
      <formula2>65</formula2>
    </dataValidation>
    <dataValidation type="decimal" allowBlank="1" showInputMessage="1" showErrorMessage="1" sqref="I25:I28" xr:uid="{00000000-0002-0000-0500-000006000000}">
      <formula1>0</formula1>
      <formula2>150</formula2>
    </dataValidation>
    <dataValidation type="decimal" allowBlank="1" showInputMessage="1" showErrorMessage="1" sqref="G28:H28" xr:uid="{00000000-0002-0000-0500-000007000000}">
      <formula1>0</formula1>
      <formula2>80</formula2>
    </dataValidation>
    <dataValidation type="whole" allowBlank="1" showInputMessage="1" showErrorMessage="1" sqref="G25:G27" xr:uid="{00000000-0002-0000-0500-000008000000}">
      <formula1>0</formula1>
      <formula2>100</formula2>
    </dataValidation>
    <dataValidation type="decimal" allowBlank="1" showInputMessage="1" showErrorMessage="1" sqref="H25:H27" xr:uid="{00000000-0002-0000-0500-000009000000}">
      <formula1>0</formula1>
      <formula2>56</formula2>
    </dataValidation>
    <dataValidation type="decimal" allowBlank="1" showInputMessage="1" showErrorMessage="1" sqref="H39:H103" xr:uid="{00000000-0002-0000-0500-00000A000000}">
      <formula1>0</formula1>
      <formula2>400</formula2>
    </dataValidation>
    <dataValidation type="list" allowBlank="1" showInputMessage="1" showErrorMessage="1" sqref="I33" xr:uid="{00000000-0002-0000-0500-00000B000000}">
      <formula1>$P$32:$P$34</formula1>
    </dataValidation>
  </dataValidations>
  <pageMargins left="0.45" right="0.45" top="0.5" bottom="0.5" header="0.3" footer="0.3"/>
  <pageSetup paperSize="5" scale="39" orientation="portrait" r:id="rId1"/>
  <headerFooter>
    <oddHeader>&amp;C&amp;A&amp;RPage &amp;P</oddHeader>
  </headerFooter>
  <rowBreaks count="2" manualBreakCount="2">
    <brk id="30" max="14" man="1"/>
    <brk id="103" max="14" man="1"/>
  </row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4"/>
  <dimension ref="A1:AE171"/>
  <sheetViews>
    <sheetView showGridLines="0" topLeftCell="A28" zoomScaleNormal="100" workbookViewId="0">
      <selection activeCell="I12" sqref="I12"/>
    </sheetView>
  </sheetViews>
  <sheetFormatPr defaultColWidth="9.140625" defaultRowHeight="15"/>
  <cols>
    <col min="1" max="2" width="2.42578125" customWidth="1"/>
    <col min="3" max="3" width="3.7109375" customWidth="1"/>
    <col min="4" max="4" width="4.7109375" customWidth="1"/>
    <col min="5" max="5" width="25.7109375" customWidth="1"/>
    <col min="6" max="6" width="18.5703125" customWidth="1"/>
    <col min="7" max="7" width="40.42578125" customWidth="1"/>
    <col min="8" max="12" width="15.7109375" customWidth="1"/>
    <col min="13" max="13" width="18.140625" customWidth="1"/>
    <col min="14" max="14" width="23.7109375" style="4" customWidth="1"/>
    <col min="15" max="15" width="4.7109375" style="8" customWidth="1"/>
    <col min="16" max="16" width="2.42578125" customWidth="1"/>
    <col min="17" max="17" width="9.140625" customWidth="1"/>
    <col min="18" max="18" width="9.140625" hidden="1" customWidth="1"/>
    <col min="19" max="19" width="12.5703125" style="47" hidden="1" customWidth="1"/>
    <col min="20" max="20" width="18.85546875" hidden="1" customWidth="1"/>
    <col min="21" max="21" width="15.85546875" hidden="1" customWidth="1"/>
    <col min="22" max="22" width="3.42578125" hidden="1" customWidth="1"/>
    <col min="23" max="23" width="22.28515625" hidden="1" customWidth="1"/>
    <col min="24" max="24" width="14.28515625" hidden="1" customWidth="1"/>
    <col min="25" max="25" width="12.7109375" hidden="1" customWidth="1"/>
    <col min="26" max="29" width="9.140625" hidden="1" customWidth="1"/>
    <col min="30" max="30" width="0" hidden="1" customWidth="1"/>
    <col min="31" max="31" width="9.140625" hidden="1" customWidth="1"/>
    <col min="32" max="104" width="0" hidden="1" customWidth="1"/>
  </cols>
  <sheetData>
    <row r="1" spans="1:25" ht="15.75" thickBot="1">
      <c r="A1" s="965" t="s">
        <v>33</v>
      </c>
      <c r="B1" s="965"/>
      <c r="C1" s="965"/>
      <c r="D1" s="965"/>
      <c r="E1" s="965"/>
      <c r="F1" s="965"/>
    </row>
    <row r="2" spans="1:25" ht="18" customHeight="1">
      <c r="A2" s="351"/>
      <c r="B2" s="390"/>
      <c r="C2" s="390"/>
      <c r="D2" s="390"/>
      <c r="E2" s="390"/>
      <c r="F2" s="390"/>
      <c r="G2" s="390"/>
      <c r="H2" s="390"/>
      <c r="I2" s="390"/>
      <c r="J2" s="390"/>
      <c r="K2" s="433"/>
      <c r="L2" s="390"/>
      <c r="M2" s="390"/>
      <c r="N2" s="666"/>
      <c r="O2" s="390"/>
      <c r="P2" s="390"/>
      <c r="Q2" s="392"/>
      <c r="S2"/>
      <c r="V2" s="12"/>
      <c r="W2" s="12"/>
      <c r="X2" s="12"/>
      <c r="Y2" s="12"/>
    </row>
    <row r="3" spans="1:25" s="71" customFormat="1" ht="69.95" customHeight="1">
      <c r="C3" s="759" t="s">
        <v>312</v>
      </c>
      <c r="D3" s="759"/>
      <c r="E3" s="759"/>
      <c r="F3" s="759"/>
      <c r="G3" s="759"/>
      <c r="H3" s="759"/>
      <c r="I3" s="759"/>
      <c r="J3" s="759"/>
      <c r="K3" s="759"/>
      <c r="L3" s="759"/>
      <c r="M3" s="667"/>
      <c r="N3" s="667"/>
      <c r="O3" s="17"/>
      <c r="P3" s="17"/>
      <c r="Q3" s="397"/>
      <c r="R3" s="17"/>
      <c r="S3" s="17"/>
      <c r="T3" s="24"/>
      <c r="U3" s="24"/>
      <c r="V3" s="413"/>
      <c r="W3" s="413"/>
      <c r="X3" s="413"/>
      <c r="Y3" s="413"/>
    </row>
    <row r="4" spans="1:25" s="71" customFormat="1" ht="9.9499999999999993" customHeight="1">
      <c r="A4" s="419"/>
      <c r="D4" s="53"/>
      <c r="E4" s="53"/>
      <c r="F4" s="53"/>
      <c r="G4" s="53"/>
      <c r="H4" s="53"/>
      <c r="I4" s="53"/>
      <c r="J4" s="53"/>
      <c r="K4" s="17"/>
      <c r="L4" s="17"/>
      <c r="M4" s="17"/>
      <c r="N4" s="668"/>
      <c r="O4" s="17"/>
      <c r="P4" s="17"/>
      <c r="Q4" s="397"/>
      <c r="R4" s="17"/>
      <c r="S4" s="17"/>
      <c r="T4" s="24"/>
      <c r="U4" s="24"/>
      <c r="V4" s="413"/>
      <c r="W4" s="413"/>
      <c r="X4" s="413"/>
      <c r="Y4" s="413"/>
    </row>
    <row r="5" spans="1:25" s="71" customFormat="1" ht="20.100000000000001" customHeight="1">
      <c r="A5" s="419"/>
      <c r="C5" s="970" t="s">
        <v>37</v>
      </c>
      <c r="D5" s="970"/>
      <c r="E5" s="970"/>
      <c r="F5" s="967" t="s">
        <v>313</v>
      </c>
      <c r="G5" s="968"/>
      <c r="H5" s="968"/>
      <c r="I5" s="968"/>
      <c r="J5" s="968"/>
      <c r="K5" s="968"/>
      <c r="L5" s="969"/>
      <c r="M5" s="17"/>
      <c r="N5" s="668"/>
      <c r="O5" s="17"/>
      <c r="P5" s="17"/>
      <c r="Q5" s="397"/>
      <c r="R5" s="17"/>
      <c r="S5" s="17"/>
      <c r="T5" s="24"/>
      <c r="U5" s="24"/>
      <c r="V5" s="413"/>
      <c r="W5" s="413"/>
      <c r="X5" s="413"/>
      <c r="Y5" s="413"/>
    </row>
    <row r="6" spans="1:25" s="71" customFormat="1" ht="9.9499999999999993" customHeight="1">
      <c r="A6" s="419"/>
      <c r="D6" s="53"/>
      <c r="E6" s="53"/>
      <c r="F6" s="53"/>
      <c r="G6" s="53"/>
      <c r="H6" s="53"/>
      <c r="I6" s="53"/>
      <c r="J6" s="53"/>
      <c r="K6" s="17"/>
      <c r="L6" s="17"/>
      <c r="M6" s="17"/>
      <c r="N6" s="668"/>
      <c r="O6" s="17"/>
      <c r="P6" s="17"/>
      <c r="Q6" s="397"/>
      <c r="R6" s="17"/>
      <c r="S6" s="17"/>
      <c r="T6" s="24"/>
      <c r="U6" s="24"/>
      <c r="V6" s="413"/>
      <c r="W6" s="413"/>
      <c r="X6" s="413"/>
      <c r="Y6" s="413"/>
    </row>
    <row r="7" spans="1:25" ht="20.100000000000001" customHeight="1">
      <c r="A7" s="360"/>
      <c r="C7" s="772" t="s">
        <v>314</v>
      </c>
      <c r="D7" s="773"/>
      <c r="E7" s="773"/>
      <c r="F7" s="773"/>
      <c r="G7" s="773"/>
      <c r="H7" s="773"/>
      <c r="I7" s="773"/>
      <c r="J7" s="773"/>
      <c r="K7" s="773"/>
      <c r="L7" s="774"/>
      <c r="M7" s="434"/>
      <c r="N7" s="669"/>
      <c r="O7" s="434"/>
      <c r="P7" s="434"/>
      <c r="Q7" s="435"/>
      <c r="R7" s="211"/>
      <c r="S7" s="211"/>
      <c r="V7" s="12"/>
      <c r="W7" s="46" t="s">
        <v>41</v>
      </c>
      <c r="X7" s="530" t="s">
        <v>95</v>
      </c>
      <c r="Y7" s="528" t="s">
        <v>96</v>
      </c>
    </row>
    <row r="8" spans="1:25" ht="6.95" customHeight="1">
      <c r="A8" s="360"/>
      <c r="C8" s="312"/>
      <c r="D8" s="937"/>
      <c r="E8" s="937"/>
      <c r="F8" s="937"/>
      <c r="G8" s="937"/>
      <c r="H8" s="98"/>
      <c r="I8" s="98"/>
      <c r="J8" s="98"/>
      <c r="K8" s="98"/>
      <c r="L8" s="313"/>
      <c r="M8" s="434"/>
      <c r="N8" s="669"/>
      <c r="O8" s="434"/>
      <c r="P8" s="434"/>
      <c r="Q8" s="435"/>
      <c r="R8" s="211"/>
      <c r="S8" s="211"/>
      <c r="V8" s="12"/>
      <c r="W8" s="12"/>
      <c r="X8" s="12"/>
      <c r="Y8" s="12"/>
    </row>
    <row r="9" spans="1:25" ht="20.100000000000001" customHeight="1">
      <c r="A9" s="360"/>
      <c r="C9" s="312"/>
      <c r="D9" s="938" t="s">
        <v>40</v>
      </c>
      <c r="E9" s="939"/>
      <c r="F9" s="939"/>
      <c r="G9" s="939"/>
      <c r="H9" s="939"/>
      <c r="I9" s="939"/>
      <c r="J9" s="939"/>
      <c r="K9" s="940"/>
      <c r="L9" s="313"/>
      <c r="M9" s="434"/>
      <c r="N9" s="669"/>
      <c r="O9" s="434"/>
      <c r="P9" s="434"/>
      <c r="Q9" s="691"/>
      <c r="R9" s="47"/>
      <c r="S9" s="211"/>
      <c r="V9" s="12"/>
      <c r="W9" s="527" t="s">
        <v>175</v>
      </c>
      <c r="X9" s="225">
        <f>IF(I12="",1,0)</f>
        <v>1</v>
      </c>
      <c r="Y9" s="12"/>
    </row>
    <row r="10" spans="1:25" ht="45.75" customHeight="1">
      <c r="A10" s="360"/>
      <c r="C10" s="312"/>
      <c r="D10" s="934" t="s">
        <v>315</v>
      </c>
      <c r="E10" s="935"/>
      <c r="F10" s="935"/>
      <c r="G10" s="935"/>
      <c r="H10" s="935"/>
      <c r="I10" s="935"/>
      <c r="J10" s="935"/>
      <c r="K10" s="936"/>
      <c r="L10" s="313"/>
      <c r="M10" s="434"/>
      <c r="N10" s="669"/>
      <c r="O10" s="434"/>
      <c r="P10" s="434"/>
      <c r="Q10" s="435"/>
      <c r="R10" s="47" t="s">
        <v>238</v>
      </c>
      <c r="S10" s="211"/>
      <c r="V10" s="12"/>
      <c r="W10" s="527" t="s">
        <v>261</v>
      </c>
      <c r="X10" s="225">
        <f>IF(I14="",1,0)</f>
        <v>1</v>
      </c>
      <c r="Y10" s="12"/>
    </row>
    <row r="11" spans="1:25" ht="9.9499999999999993" customHeight="1">
      <c r="A11" s="360"/>
      <c r="C11" s="60"/>
      <c r="D11" s="54"/>
      <c r="E11" s="54"/>
      <c r="F11" s="54"/>
      <c r="G11" s="54"/>
      <c r="H11" s="54"/>
      <c r="I11" s="711"/>
      <c r="J11" s="711"/>
      <c r="K11" s="20"/>
      <c r="L11" s="212"/>
      <c r="M11" s="294"/>
      <c r="N11" s="670"/>
      <c r="O11" s="294"/>
      <c r="P11" s="294"/>
      <c r="Q11" s="436"/>
      <c r="R11" s="47" t="s">
        <v>316</v>
      </c>
      <c r="S11" s="213"/>
      <c r="V11" s="12"/>
      <c r="W11" s="527" t="s">
        <v>262</v>
      </c>
      <c r="X11" s="225">
        <f>IF(D17="",1,0)</f>
        <v>1</v>
      </c>
      <c r="Y11" s="12"/>
    </row>
    <row r="12" spans="1:25" ht="30" customHeight="1">
      <c r="A12" s="360"/>
      <c r="C12" s="65"/>
      <c r="D12" s="801" t="s">
        <v>317</v>
      </c>
      <c r="E12" s="801"/>
      <c r="F12" s="801"/>
      <c r="G12" s="801"/>
      <c r="H12" s="812"/>
      <c r="I12" s="603"/>
      <c r="J12" s="8"/>
      <c r="K12" s="8"/>
      <c r="L12" s="76"/>
      <c r="O12"/>
      <c r="Q12" s="363"/>
      <c r="R12" s="47" t="s">
        <v>244</v>
      </c>
      <c r="S12"/>
      <c r="V12" s="12"/>
      <c r="W12" s="527" t="s">
        <v>164</v>
      </c>
      <c r="X12" s="225">
        <f>IF(D20="",1,0)</f>
        <v>1</v>
      </c>
      <c r="Y12" s="12"/>
    </row>
    <row r="13" spans="1:25" ht="9.9499999999999993" customHeight="1">
      <c r="A13" s="360"/>
      <c r="C13" s="65"/>
      <c r="D13" s="719"/>
      <c r="E13" s="719"/>
      <c r="F13" s="719"/>
      <c r="G13" s="719"/>
      <c r="H13" s="64"/>
      <c r="I13" s="64"/>
      <c r="J13" s="64"/>
      <c r="K13" s="8"/>
      <c r="L13" s="76"/>
      <c r="O13"/>
      <c r="Q13" s="363"/>
      <c r="R13" s="47" t="s">
        <v>248</v>
      </c>
      <c r="S13"/>
      <c r="V13" s="12"/>
      <c r="W13" s="527" t="s">
        <v>185</v>
      </c>
      <c r="X13" s="225">
        <f>IF(D23="",1,0)</f>
        <v>1</v>
      </c>
      <c r="Y13" s="12"/>
    </row>
    <row r="14" spans="1:25" ht="30" customHeight="1">
      <c r="A14" s="360"/>
      <c r="C14" s="65"/>
      <c r="D14" s="801" t="s">
        <v>318</v>
      </c>
      <c r="E14" s="801"/>
      <c r="F14" s="801"/>
      <c r="G14" s="801"/>
      <c r="H14" s="801"/>
      <c r="I14" s="603"/>
      <c r="J14" s="8"/>
      <c r="K14" s="8"/>
      <c r="L14" s="76"/>
      <c r="O14"/>
      <c r="Q14" s="363"/>
      <c r="R14" s="47" t="s">
        <v>253</v>
      </c>
      <c r="S14"/>
      <c r="V14" s="12"/>
      <c r="W14" s="527" t="s">
        <v>186</v>
      </c>
      <c r="X14" s="225">
        <f>IF(D26="",1,0)</f>
        <v>1</v>
      </c>
      <c r="Y14" s="12"/>
    </row>
    <row r="15" spans="1:25" ht="9.9499999999999993" customHeight="1">
      <c r="A15" s="360"/>
      <c r="C15" s="65"/>
      <c r="D15" s="719"/>
      <c r="E15" s="719"/>
      <c r="F15" s="719"/>
      <c r="G15" s="719"/>
      <c r="H15" s="719"/>
      <c r="I15" s="413"/>
      <c r="J15" s="8"/>
      <c r="K15" s="8"/>
      <c r="L15" s="76"/>
      <c r="O15"/>
      <c r="Q15" s="363"/>
      <c r="R15" s="47"/>
      <c r="S15"/>
      <c r="V15" s="12"/>
      <c r="W15" s="527" t="s">
        <v>319</v>
      </c>
      <c r="X15" s="225">
        <f>IF(D32="",1,0)</f>
        <v>1</v>
      </c>
      <c r="Y15" s="12"/>
    </row>
    <row r="16" spans="1:25" s="118" customFormat="1" ht="31.5" customHeight="1">
      <c r="A16" s="368"/>
      <c r="C16" s="79"/>
      <c r="D16" s="805" t="s">
        <v>320</v>
      </c>
      <c r="E16" s="805"/>
      <c r="F16" s="805"/>
      <c r="G16" s="805"/>
      <c r="H16" s="805"/>
      <c r="I16" s="805"/>
      <c r="J16" s="805"/>
      <c r="K16" s="805"/>
      <c r="L16" s="215"/>
      <c r="M16" s="125"/>
      <c r="N16" s="671"/>
      <c r="O16" s="125"/>
      <c r="P16" s="125"/>
      <c r="Q16" s="431"/>
      <c r="R16" s="216"/>
      <c r="V16" s="125"/>
      <c r="W16" s="539" t="s">
        <v>321</v>
      </c>
      <c r="X16" s="225">
        <f>IF(D35="",1,0)</f>
        <v>1</v>
      </c>
      <c r="Y16" s="125"/>
    </row>
    <row r="17" spans="1:25" ht="200.1" customHeight="1">
      <c r="A17" s="360"/>
      <c r="C17" s="65"/>
      <c r="D17" s="806"/>
      <c r="E17" s="807"/>
      <c r="F17" s="807"/>
      <c r="G17" s="807"/>
      <c r="H17" s="807"/>
      <c r="I17" s="807"/>
      <c r="J17" s="807"/>
      <c r="K17" s="808"/>
      <c r="L17" s="76"/>
      <c r="O17"/>
      <c r="Q17" s="363"/>
      <c r="R17" s="47" t="s">
        <v>238</v>
      </c>
      <c r="S17"/>
      <c r="V17" s="12"/>
      <c r="W17" s="551" t="s">
        <v>314</v>
      </c>
      <c r="X17" s="552" t="str">
        <f>IF(SUM(X9:X16)&gt;0,"Not Complete","Complete")</f>
        <v>Not Complete</v>
      </c>
      <c r="Y17" s="12"/>
    </row>
    <row r="18" spans="1:25" ht="9.9499999999999993" customHeight="1">
      <c r="A18" s="360"/>
      <c r="C18" s="65"/>
      <c r="D18" s="64"/>
      <c r="E18" s="64"/>
      <c r="F18" s="64"/>
      <c r="G18" s="64"/>
      <c r="H18" s="64"/>
      <c r="I18" s="64"/>
      <c r="J18" s="64"/>
      <c r="K18" s="8"/>
      <c r="L18" s="76"/>
      <c r="O18"/>
      <c r="Q18" s="363"/>
      <c r="R18" s="47" t="s">
        <v>241</v>
      </c>
      <c r="S18"/>
      <c r="V18" s="12"/>
      <c r="W18" s="12"/>
      <c r="X18" s="12"/>
      <c r="Y18" s="12"/>
    </row>
    <row r="19" spans="1:25" s="118" customFormat="1" ht="20.100000000000001" customHeight="1">
      <c r="A19" s="368"/>
      <c r="C19" s="79"/>
      <c r="D19" s="805" t="s">
        <v>322</v>
      </c>
      <c r="E19" s="805"/>
      <c r="F19" s="805"/>
      <c r="G19" s="805"/>
      <c r="H19" s="805"/>
      <c r="I19" s="214"/>
      <c r="J19" s="214"/>
      <c r="K19" s="9"/>
      <c r="L19" s="215"/>
      <c r="M19" s="125"/>
      <c r="N19" s="671"/>
      <c r="O19" s="125"/>
      <c r="P19" s="125"/>
      <c r="Q19" s="431"/>
      <c r="R19" s="216"/>
      <c r="V19" s="125"/>
      <c r="W19" s="125"/>
      <c r="X19" s="125"/>
      <c r="Y19" s="125"/>
    </row>
    <row r="20" spans="1:25" ht="200.1" customHeight="1">
      <c r="A20" s="360"/>
      <c r="C20" s="65"/>
      <c r="D20" s="806"/>
      <c r="E20" s="807"/>
      <c r="F20" s="807"/>
      <c r="G20" s="807"/>
      <c r="H20" s="807"/>
      <c r="I20" s="807"/>
      <c r="J20" s="807"/>
      <c r="K20" s="808"/>
      <c r="L20" s="76"/>
      <c r="O20"/>
      <c r="Q20" s="363"/>
      <c r="R20" s="47" t="s">
        <v>238</v>
      </c>
      <c r="S20"/>
      <c r="V20" s="12"/>
      <c r="W20" s="12"/>
      <c r="X20" s="12"/>
      <c r="Y20" s="12"/>
    </row>
    <row r="21" spans="1:25" ht="9.9499999999999993" customHeight="1">
      <c r="A21" s="360"/>
      <c r="C21" s="65"/>
      <c r="D21" s="64"/>
      <c r="E21" s="64"/>
      <c r="F21" s="64"/>
      <c r="G21" s="64"/>
      <c r="H21" s="64"/>
      <c r="I21" s="64"/>
      <c r="J21" s="64"/>
      <c r="K21" s="8"/>
      <c r="L21" s="76"/>
      <c r="O21"/>
      <c r="Q21" s="363"/>
      <c r="R21" s="47" t="s">
        <v>241</v>
      </c>
      <c r="S21"/>
      <c r="V21" s="12"/>
      <c r="W21" s="12"/>
      <c r="X21" s="12"/>
      <c r="Y21" s="12"/>
    </row>
    <row r="22" spans="1:25" s="118" customFormat="1" ht="49.9" customHeight="1">
      <c r="A22" s="368"/>
      <c r="C22" s="79"/>
      <c r="D22" s="805" t="s">
        <v>323</v>
      </c>
      <c r="E22" s="805"/>
      <c r="F22" s="805"/>
      <c r="G22" s="805"/>
      <c r="H22" s="805"/>
      <c r="I22" s="805"/>
      <c r="J22" s="805"/>
      <c r="K22" s="805"/>
      <c r="L22" s="215"/>
      <c r="M22" s="125"/>
      <c r="N22" s="671"/>
      <c r="O22" s="125"/>
      <c r="P22" s="125"/>
      <c r="Q22" s="431"/>
      <c r="R22" s="216"/>
      <c r="V22" s="125"/>
      <c r="W22" s="125"/>
      <c r="X22" s="125"/>
      <c r="Y22" s="125"/>
    </row>
    <row r="23" spans="1:25" ht="125.1" customHeight="1">
      <c r="A23" s="360"/>
      <c r="C23" s="65"/>
      <c r="D23" s="806"/>
      <c r="E23" s="807"/>
      <c r="F23" s="807"/>
      <c r="G23" s="807"/>
      <c r="H23" s="807"/>
      <c r="I23" s="807"/>
      <c r="J23" s="807"/>
      <c r="K23" s="808"/>
      <c r="L23" s="76"/>
      <c r="O23"/>
      <c r="Q23" s="363"/>
      <c r="R23" s="47" t="s">
        <v>238</v>
      </c>
      <c r="S23"/>
      <c r="V23" s="12"/>
      <c r="W23" s="12"/>
      <c r="X23" s="12"/>
      <c r="Y23" s="12"/>
    </row>
    <row r="24" spans="1:25" ht="9.9499999999999993" customHeight="1">
      <c r="A24" s="360"/>
      <c r="C24" s="65"/>
      <c r="D24" s="64"/>
      <c r="E24" s="64"/>
      <c r="F24" s="64"/>
      <c r="G24" s="64"/>
      <c r="H24" s="64"/>
      <c r="I24" s="64"/>
      <c r="J24" s="64"/>
      <c r="K24" s="8"/>
      <c r="L24" s="76"/>
      <c r="O24"/>
      <c r="Q24" s="363"/>
      <c r="R24" s="47"/>
      <c r="S24"/>
      <c r="V24" s="12"/>
      <c r="W24" s="12"/>
      <c r="X24" s="12"/>
      <c r="Y24" s="12"/>
    </row>
    <row r="25" spans="1:25" s="118" customFormat="1" ht="20.100000000000001" customHeight="1">
      <c r="A25" s="368"/>
      <c r="C25" s="79"/>
      <c r="D25" s="801" t="s">
        <v>324</v>
      </c>
      <c r="E25" s="801"/>
      <c r="F25" s="801"/>
      <c r="G25" s="801"/>
      <c r="H25" s="801"/>
      <c r="I25" s="214"/>
      <c r="J25" s="214"/>
      <c r="K25" s="9"/>
      <c r="L25" s="215"/>
      <c r="M25" s="125"/>
      <c r="N25" s="671"/>
      <c r="O25" s="125"/>
      <c r="P25" s="125"/>
      <c r="Q25" s="431"/>
      <c r="R25" s="216"/>
      <c r="V25" s="125"/>
      <c r="W25" s="125"/>
      <c r="X25" s="125"/>
      <c r="Y25" s="125"/>
    </row>
    <row r="26" spans="1:25" ht="125.1" customHeight="1">
      <c r="A26" s="360"/>
      <c r="C26" s="65"/>
      <c r="D26" s="806"/>
      <c r="E26" s="807"/>
      <c r="F26" s="807"/>
      <c r="G26" s="807"/>
      <c r="H26" s="807"/>
      <c r="I26" s="807"/>
      <c r="J26" s="807"/>
      <c r="K26" s="808"/>
      <c r="L26" s="76"/>
      <c r="O26"/>
      <c r="Q26" s="363"/>
      <c r="R26" s="47" t="s">
        <v>238</v>
      </c>
      <c r="S26"/>
      <c r="V26" s="12"/>
      <c r="W26" s="12"/>
      <c r="X26" s="12"/>
      <c r="Y26" s="12"/>
    </row>
    <row r="27" spans="1:25" ht="9.9499999999999993" customHeight="1">
      <c r="A27" s="360"/>
      <c r="C27" s="65"/>
      <c r="D27" s="64"/>
      <c r="E27" s="64"/>
      <c r="F27" s="64"/>
      <c r="G27" s="64"/>
      <c r="H27" s="64"/>
      <c r="I27" s="64"/>
      <c r="J27" s="64"/>
      <c r="K27" s="8"/>
      <c r="L27" s="76"/>
      <c r="O27"/>
      <c r="Q27" s="363"/>
      <c r="R27" s="47"/>
      <c r="S27"/>
      <c r="V27" s="12"/>
      <c r="W27" s="12"/>
      <c r="X27" s="12"/>
      <c r="Y27" s="12"/>
    </row>
    <row r="28" spans="1:25" s="118" customFormat="1" ht="53.45" customHeight="1">
      <c r="A28" s="368"/>
      <c r="C28" s="79"/>
      <c r="D28" s="805" t="s">
        <v>325</v>
      </c>
      <c r="E28" s="805"/>
      <c r="F28" s="805"/>
      <c r="G28" s="805"/>
      <c r="H28" s="805"/>
      <c r="I28" s="805"/>
      <c r="J28" s="805"/>
      <c r="K28" s="805"/>
      <c r="L28" s="215"/>
      <c r="M28" s="125"/>
      <c r="N28" s="671"/>
      <c r="O28" s="125"/>
      <c r="P28" s="125"/>
      <c r="Q28" s="431"/>
      <c r="R28" s="216"/>
      <c r="V28" s="125"/>
      <c r="W28" s="125"/>
      <c r="X28" s="125"/>
      <c r="Y28" s="125"/>
    </row>
    <row r="29" spans="1:25" ht="125.1" customHeight="1">
      <c r="A29" s="360"/>
      <c r="C29" s="65"/>
      <c r="D29" s="806"/>
      <c r="E29" s="807"/>
      <c r="F29" s="807"/>
      <c r="G29" s="807"/>
      <c r="H29" s="807"/>
      <c r="I29" s="807"/>
      <c r="J29" s="807"/>
      <c r="K29" s="808"/>
      <c r="L29" s="76"/>
      <c r="O29"/>
      <c r="Q29" s="363"/>
      <c r="R29" s="47" t="s">
        <v>238</v>
      </c>
      <c r="S29"/>
      <c r="V29" s="12"/>
      <c r="W29" s="12"/>
      <c r="X29" s="12"/>
      <c r="Y29" s="12"/>
    </row>
    <row r="30" spans="1:25" ht="9.9499999999999993" customHeight="1">
      <c r="A30" s="360"/>
      <c r="C30" s="65"/>
      <c r="D30" s="64"/>
      <c r="E30" s="64"/>
      <c r="F30" s="64"/>
      <c r="G30" s="64"/>
      <c r="H30" s="64"/>
      <c r="I30" s="64"/>
      <c r="J30" s="64"/>
      <c r="K30" s="8"/>
      <c r="L30" s="76"/>
      <c r="O30"/>
      <c r="Q30" s="363"/>
      <c r="R30" s="47"/>
      <c r="S30"/>
      <c r="V30" s="12"/>
      <c r="W30" s="12"/>
      <c r="X30" s="12"/>
      <c r="Y30" s="12"/>
    </row>
    <row r="31" spans="1:25" s="118" customFormat="1" ht="20.100000000000001" customHeight="1">
      <c r="A31" s="368"/>
      <c r="C31" s="79"/>
      <c r="D31" s="801" t="s">
        <v>326</v>
      </c>
      <c r="E31" s="801"/>
      <c r="F31" s="801"/>
      <c r="G31" s="801"/>
      <c r="H31" s="801"/>
      <c r="I31" s="214"/>
      <c r="J31" s="214"/>
      <c r="K31" s="9"/>
      <c r="L31" s="215"/>
      <c r="M31" s="125"/>
      <c r="N31" s="671"/>
      <c r="O31" s="125"/>
      <c r="P31" s="125"/>
      <c r="Q31" s="431"/>
      <c r="R31" s="216"/>
      <c r="V31" s="125"/>
      <c r="W31" s="125"/>
      <c r="X31" s="125"/>
      <c r="Y31" s="125"/>
    </row>
    <row r="32" spans="1:25" ht="125.1" customHeight="1">
      <c r="A32" s="360"/>
      <c r="C32" s="65"/>
      <c r="D32" s="806"/>
      <c r="E32" s="807"/>
      <c r="F32" s="807"/>
      <c r="G32" s="807"/>
      <c r="H32" s="807"/>
      <c r="I32" s="807"/>
      <c r="J32" s="807"/>
      <c r="K32" s="808"/>
      <c r="L32" s="76"/>
      <c r="O32"/>
      <c r="Q32" s="363"/>
      <c r="R32" s="47" t="s">
        <v>238</v>
      </c>
      <c r="S32"/>
      <c r="V32" s="12"/>
      <c r="W32" s="12"/>
      <c r="X32" s="12"/>
      <c r="Y32" s="12"/>
    </row>
    <row r="33" spans="1:25" ht="9.9499999999999993" customHeight="1">
      <c r="A33" s="360"/>
      <c r="C33" s="65"/>
      <c r="D33" s="64"/>
      <c r="E33" s="64"/>
      <c r="F33" s="64"/>
      <c r="G33" s="64"/>
      <c r="H33" s="64"/>
      <c r="I33" s="64"/>
      <c r="J33" s="64"/>
      <c r="K33" s="8"/>
      <c r="L33" s="76"/>
      <c r="O33"/>
      <c r="Q33" s="363"/>
      <c r="R33" s="47"/>
      <c r="S33"/>
      <c r="V33" s="12"/>
      <c r="W33" s="12"/>
      <c r="X33" s="12"/>
      <c r="Y33" s="12"/>
    </row>
    <row r="34" spans="1:25" s="118" customFormat="1" ht="48.6" customHeight="1">
      <c r="A34" s="368"/>
      <c r="C34" s="79"/>
      <c r="D34" s="805" t="s">
        <v>327</v>
      </c>
      <c r="E34" s="805"/>
      <c r="F34" s="805"/>
      <c r="G34" s="805"/>
      <c r="H34" s="805"/>
      <c r="I34" s="805"/>
      <c r="J34" s="805"/>
      <c r="K34" s="805"/>
      <c r="L34" s="215"/>
      <c r="M34" s="125"/>
      <c r="N34" s="671"/>
      <c r="O34" s="125"/>
      <c r="P34" s="125"/>
      <c r="Q34" s="431"/>
      <c r="R34" s="216"/>
      <c r="V34" s="125"/>
      <c r="W34" s="125"/>
      <c r="X34" s="125"/>
      <c r="Y34" s="125"/>
    </row>
    <row r="35" spans="1:25" ht="125.1" customHeight="1">
      <c r="A35" s="360"/>
      <c r="C35" s="65"/>
      <c r="D35" s="806"/>
      <c r="E35" s="807"/>
      <c r="F35" s="807"/>
      <c r="G35" s="807"/>
      <c r="H35" s="807"/>
      <c r="I35" s="807"/>
      <c r="J35" s="807"/>
      <c r="K35" s="808"/>
      <c r="L35" s="76"/>
      <c r="O35"/>
      <c r="Q35" s="363"/>
      <c r="R35" s="47" t="s">
        <v>238</v>
      </c>
      <c r="S35"/>
      <c r="V35" s="12"/>
      <c r="W35" s="12"/>
      <c r="X35" s="12"/>
      <c r="Y35" s="12"/>
    </row>
    <row r="36" spans="1:25" ht="6.95" customHeight="1">
      <c r="A36" s="360"/>
      <c r="C36" s="65"/>
      <c r="D36" s="611"/>
      <c r="E36" s="611"/>
      <c r="F36" s="611"/>
      <c r="G36" s="611"/>
      <c r="H36" s="611"/>
      <c r="I36" s="612"/>
      <c r="J36" s="611"/>
      <c r="K36" s="611"/>
      <c r="L36" s="76"/>
      <c r="O36"/>
      <c r="Q36" s="363"/>
      <c r="R36" s="47"/>
      <c r="S36"/>
      <c r="V36" s="12"/>
      <c r="W36" s="12"/>
      <c r="X36" s="12"/>
      <c r="Y36" s="12"/>
    </row>
    <row r="37" spans="1:25">
      <c r="A37" s="360"/>
      <c r="C37" s="74"/>
      <c r="D37" s="73"/>
      <c r="E37" s="207"/>
      <c r="F37" s="67"/>
      <c r="G37" s="67"/>
      <c r="H37" s="873"/>
      <c r="I37" s="873"/>
      <c r="J37" s="67"/>
      <c r="K37" s="195"/>
      <c r="L37" s="59"/>
      <c r="O37"/>
      <c r="Q37" s="363"/>
      <c r="S37"/>
      <c r="V37" s="12"/>
      <c r="W37" s="12"/>
      <c r="X37" s="12"/>
      <c r="Y37" s="12"/>
    </row>
    <row r="38" spans="1:25">
      <c r="A38" s="360"/>
      <c r="E38" s="711"/>
      <c r="F38" s="64"/>
      <c r="G38" s="64"/>
      <c r="H38" s="64"/>
      <c r="I38" s="64"/>
      <c r="J38" s="64"/>
      <c r="K38" s="8"/>
      <c r="O38"/>
      <c r="Q38" s="363"/>
      <c r="S38"/>
      <c r="V38" s="12"/>
      <c r="W38" s="12"/>
      <c r="X38" s="12"/>
      <c r="Y38" s="12"/>
    </row>
    <row r="39" spans="1:25" ht="20.100000000000001" customHeight="1">
      <c r="A39" s="360"/>
      <c r="C39" s="772" t="s">
        <v>328</v>
      </c>
      <c r="D39" s="773"/>
      <c r="E39" s="773"/>
      <c r="F39" s="773"/>
      <c r="G39" s="773"/>
      <c r="H39" s="773"/>
      <c r="I39" s="773"/>
      <c r="J39" s="773"/>
      <c r="K39" s="773"/>
      <c r="L39" s="774"/>
      <c r="M39" s="434"/>
      <c r="N39" s="669"/>
      <c r="O39" s="434"/>
      <c r="P39" s="434"/>
      <c r="Q39" s="435"/>
      <c r="R39" s="211"/>
      <c r="S39" s="211"/>
      <c r="V39" s="12"/>
      <c r="W39" s="46" t="s">
        <v>41</v>
      </c>
      <c r="X39" s="530" t="s">
        <v>95</v>
      </c>
      <c r="Y39" s="528" t="s">
        <v>96</v>
      </c>
    </row>
    <row r="40" spans="1:25" ht="9.9499999999999993" customHeight="1">
      <c r="A40" s="360"/>
      <c r="C40" s="60"/>
      <c r="D40" s="54"/>
      <c r="E40" s="54"/>
      <c r="F40" s="54"/>
      <c r="G40" s="54"/>
      <c r="H40" s="54"/>
      <c r="I40" s="711"/>
      <c r="J40" s="711"/>
      <c r="K40" s="20"/>
      <c r="L40" s="212"/>
      <c r="M40" s="294"/>
      <c r="N40" s="670"/>
      <c r="O40" s="294"/>
      <c r="P40" s="294"/>
      <c r="Q40" s="436"/>
      <c r="R40" s="213"/>
      <c r="S40" s="213"/>
      <c r="V40" s="12"/>
      <c r="W40" s="12"/>
      <c r="X40" s="12"/>
      <c r="Y40" s="12"/>
    </row>
    <row r="41" spans="1:25" s="118" customFormat="1" ht="20.100000000000001" customHeight="1">
      <c r="A41" s="368"/>
      <c r="C41" s="60"/>
      <c r="D41" s="801" t="s">
        <v>329</v>
      </c>
      <c r="E41" s="801"/>
      <c r="F41" s="801"/>
      <c r="G41" s="801"/>
      <c r="H41" s="801"/>
      <c r="I41" s="165"/>
      <c r="J41" s="165"/>
      <c r="K41" s="126"/>
      <c r="L41" s="219"/>
      <c r="M41" s="437"/>
      <c r="N41" s="672"/>
      <c r="O41" s="437"/>
      <c r="P41" s="437"/>
      <c r="Q41" s="438"/>
      <c r="R41" s="220"/>
      <c r="S41" s="220"/>
      <c r="V41" s="125"/>
      <c r="W41" s="539" t="s">
        <v>175</v>
      </c>
      <c r="X41" s="162">
        <f>IF(G43="",1,0)</f>
        <v>1</v>
      </c>
      <c r="Y41" s="125"/>
    </row>
    <row r="42" spans="1:25" s="118" customFormat="1" ht="9.9499999999999993" customHeight="1">
      <c r="A42" s="368"/>
      <c r="C42" s="60"/>
      <c r="D42" s="719"/>
      <c r="E42" s="719"/>
      <c r="F42" s="719"/>
      <c r="G42" s="719"/>
      <c r="H42" s="719"/>
      <c r="I42" s="165"/>
      <c r="J42" s="165"/>
      <c r="K42" s="126"/>
      <c r="L42" s="219"/>
      <c r="M42" s="437"/>
      <c r="N42" s="672"/>
      <c r="O42" s="437"/>
      <c r="P42" s="437"/>
      <c r="Q42" s="438"/>
      <c r="R42" s="220"/>
      <c r="S42" s="220"/>
      <c r="V42" s="125"/>
      <c r="W42" s="539"/>
      <c r="X42" s="162"/>
      <c r="Y42" s="125"/>
    </row>
    <row r="43" spans="1:25" ht="26.25" customHeight="1">
      <c r="A43" s="360"/>
      <c r="C43" s="60"/>
      <c r="D43" s="973" t="s">
        <v>330</v>
      </c>
      <c r="E43" s="973"/>
      <c r="F43" s="974"/>
      <c r="G43" s="971"/>
      <c r="H43" s="972"/>
      <c r="I43" s="165"/>
      <c r="J43" s="165"/>
      <c r="K43" s="20"/>
      <c r="L43" s="212"/>
      <c r="O43" s="294"/>
      <c r="P43" s="294"/>
      <c r="Q43" s="436"/>
      <c r="R43" s="221" t="s">
        <v>331</v>
      </c>
      <c r="S43" s="213"/>
      <c r="V43" s="12"/>
      <c r="W43" s="539" t="s">
        <v>283</v>
      </c>
      <c r="X43" s="162">
        <f>IF(AND(E47="",H47=""),1,0)</f>
        <v>1</v>
      </c>
      <c r="Y43" s="12"/>
    </row>
    <row r="44" spans="1:25" ht="15" customHeight="1">
      <c r="A44" s="360"/>
      <c r="C44" s="60"/>
      <c r="D44" s="54"/>
      <c r="E44" s="54"/>
      <c r="F44" s="54"/>
      <c r="G44" s="54"/>
      <c r="H44" s="54"/>
      <c r="I44" s="711"/>
      <c r="J44" s="711"/>
      <c r="K44" s="20"/>
      <c r="L44" s="212"/>
      <c r="O44" s="294"/>
      <c r="P44" s="294"/>
      <c r="Q44" s="436"/>
      <c r="R44" s="221" t="s">
        <v>332</v>
      </c>
      <c r="S44" s="213"/>
      <c r="V44" s="12"/>
      <c r="W44" s="539" t="s">
        <v>285</v>
      </c>
      <c r="X44" s="162">
        <f>IF(E48="",0,IF(AND(E48&lt;&gt;"",H48=""),1,0))</f>
        <v>0</v>
      </c>
      <c r="Y44" s="12"/>
    </row>
    <row r="45" spans="1:25" s="118" customFormat="1" ht="20.100000000000001" customHeight="1">
      <c r="A45" s="368"/>
      <c r="C45" s="60"/>
      <c r="D45" s="122" t="s">
        <v>333</v>
      </c>
      <c r="E45" s="54"/>
      <c r="F45" s="54"/>
      <c r="G45" s="54"/>
      <c r="H45" s="54"/>
      <c r="I45" s="165"/>
      <c r="J45" s="165"/>
      <c r="K45" s="126"/>
      <c r="L45" s="219"/>
      <c r="M45" s="437"/>
      <c r="N45" s="672"/>
      <c r="O45" s="437"/>
      <c r="P45" s="437"/>
      <c r="Q45" s="438"/>
      <c r="R45" s="220"/>
      <c r="S45" s="220"/>
      <c r="V45" s="125"/>
      <c r="W45" s="539" t="s">
        <v>286</v>
      </c>
      <c r="X45" s="162">
        <f>IF(E49="",0,IF(AND(E49&lt;&gt;"",H49=""),1,0))</f>
        <v>0</v>
      </c>
      <c r="Y45" s="125"/>
    </row>
    <row r="46" spans="1:25" s="70" customFormat="1" ht="30" customHeight="1">
      <c r="A46" s="423"/>
      <c r="C46" s="415"/>
      <c r="D46" s="728" t="s">
        <v>334</v>
      </c>
      <c r="E46" s="912" t="s">
        <v>335</v>
      </c>
      <c r="F46" s="913"/>
      <c r="G46" s="914"/>
      <c r="H46" s="966" t="s">
        <v>336</v>
      </c>
      <c r="I46" s="966"/>
      <c r="J46" s="966"/>
      <c r="K46" s="966"/>
      <c r="L46" s="209"/>
      <c r="N46" s="673"/>
      <c r="Q46" s="439"/>
      <c r="V46" s="416"/>
      <c r="W46" s="539" t="s">
        <v>288</v>
      </c>
      <c r="X46" s="162">
        <f t="shared" ref="X46" si="0">IF(E50="",0,IF(AND(E50&lt;&gt;"",H50=""),1,0))</f>
        <v>0</v>
      </c>
      <c r="Y46" s="416"/>
    </row>
    <row r="47" spans="1:25" ht="50.1" customHeight="1">
      <c r="A47" s="360"/>
      <c r="C47" s="417"/>
      <c r="D47" s="557" t="s">
        <v>337</v>
      </c>
      <c r="E47" s="941"/>
      <c r="F47" s="941"/>
      <c r="G47" s="942"/>
      <c r="H47" s="944"/>
      <c r="I47" s="944"/>
      <c r="J47" s="944"/>
      <c r="K47" s="944"/>
      <c r="L47" s="76"/>
      <c r="O47"/>
      <c r="Q47" s="363"/>
      <c r="S47"/>
      <c r="V47" s="12"/>
      <c r="W47" s="539" t="s">
        <v>289</v>
      </c>
      <c r="X47" s="162">
        <f>IF(E51="",0,IF(AND(E51&lt;&gt;"",H51=""),1,0))</f>
        <v>0</v>
      </c>
      <c r="Y47" s="12"/>
    </row>
    <row r="48" spans="1:25" ht="50.1" customHeight="1">
      <c r="A48" s="360"/>
      <c r="C48" s="417"/>
      <c r="D48" s="557">
        <v>2</v>
      </c>
      <c r="E48" s="941"/>
      <c r="F48" s="941"/>
      <c r="G48" s="942"/>
      <c r="H48" s="944"/>
      <c r="I48" s="944"/>
      <c r="J48" s="944"/>
      <c r="K48" s="944"/>
      <c r="L48" s="76"/>
      <c r="O48"/>
      <c r="Q48" s="363"/>
      <c r="S48"/>
      <c r="V48" s="12"/>
      <c r="W48" s="539" t="s">
        <v>262</v>
      </c>
      <c r="X48" s="162">
        <f>IF(D55="",1,0)</f>
        <v>1</v>
      </c>
      <c r="Y48" s="12"/>
    </row>
    <row r="49" spans="1:25" ht="50.1" customHeight="1">
      <c r="A49" s="360"/>
      <c r="C49" s="417"/>
      <c r="D49" s="557">
        <v>3</v>
      </c>
      <c r="E49" s="941"/>
      <c r="F49" s="941"/>
      <c r="G49" s="942"/>
      <c r="H49" s="944"/>
      <c r="I49" s="944"/>
      <c r="J49" s="944"/>
      <c r="K49" s="944"/>
      <c r="L49" s="76"/>
      <c r="O49"/>
      <c r="Q49" s="363"/>
      <c r="S49"/>
      <c r="V49" s="12"/>
      <c r="W49" s="539" t="s">
        <v>338</v>
      </c>
      <c r="X49" s="162">
        <f>IF(J57="",1,0)</f>
        <v>1</v>
      </c>
      <c r="Y49" s="12"/>
    </row>
    <row r="50" spans="1:25" ht="50.1" customHeight="1">
      <c r="A50" s="360"/>
      <c r="C50" s="417"/>
      <c r="D50" s="557">
        <v>4</v>
      </c>
      <c r="E50" s="941"/>
      <c r="F50" s="941"/>
      <c r="G50" s="942"/>
      <c r="H50" s="944"/>
      <c r="I50" s="944"/>
      <c r="J50" s="944"/>
      <c r="K50" s="944"/>
      <c r="L50" s="76"/>
      <c r="O50"/>
      <c r="Q50" s="363"/>
      <c r="S50"/>
      <c r="V50" s="12"/>
      <c r="W50" s="539" t="s">
        <v>184</v>
      </c>
      <c r="X50" s="162">
        <f>IF(AND(J57="Yes",D60=""),1,0)</f>
        <v>0</v>
      </c>
      <c r="Y50" s="12"/>
    </row>
    <row r="51" spans="1:25" ht="50.1" customHeight="1">
      <c r="A51" s="360"/>
      <c r="C51" s="417"/>
      <c r="D51" s="557">
        <v>5</v>
      </c>
      <c r="E51" s="941"/>
      <c r="F51" s="941"/>
      <c r="G51" s="942"/>
      <c r="H51" s="944"/>
      <c r="I51" s="944"/>
      <c r="J51" s="944"/>
      <c r="K51" s="944"/>
      <c r="L51" s="76"/>
      <c r="O51"/>
      <c r="Q51" s="363"/>
      <c r="S51"/>
      <c r="V51" s="12"/>
      <c r="W51" s="556" t="s">
        <v>339</v>
      </c>
      <c r="X51" s="558" t="str">
        <f>IF(SUM(X41:X50)&gt;0,"Not Complete","Complete")</f>
        <v>Not Complete</v>
      </c>
      <c r="Y51" s="559"/>
    </row>
    <row r="52" spans="1:25" ht="15.75">
      <c r="A52" s="360"/>
      <c r="C52" s="65"/>
      <c r="D52" s="64"/>
      <c r="E52" s="64"/>
      <c r="F52" s="64"/>
      <c r="G52" s="64"/>
      <c r="I52" s="320"/>
      <c r="J52" s="64"/>
      <c r="K52" s="223" t="s">
        <v>340</v>
      </c>
      <c r="L52" s="76"/>
      <c r="O52"/>
      <c r="Q52" s="363"/>
      <c r="S52"/>
      <c r="V52" s="12"/>
      <c r="W52" s="12"/>
      <c r="X52" s="12"/>
      <c r="Y52" s="12"/>
    </row>
    <row r="53" spans="1:25">
      <c r="A53" s="360"/>
      <c r="C53" s="65"/>
      <c r="D53" s="64"/>
      <c r="E53" s="64"/>
      <c r="F53" s="64"/>
      <c r="G53" s="64"/>
      <c r="H53" s="64"/>
      <c r="I53" s="64"/>
      <c r="J53" s="64"/>
      <c r="K53" s="8"/>
      <c r="L53" s="76"/>
      <c r="O53"/>
      <c r="Q53" s="363"/>
      <c r="S53"/>
      <c r="V53" s="12"/>
      <c r="W53" s="12"/>
      <c r="X53" s="12"/>
      <c r="Y53" s="12"/>
    </row>
    <row r="54" spans="1:25" s="118" customFormat="1" ht="32.25" customHeight="1">
      <c r="A54" s="368"/>
      <c r="C54" s="79"/>
      <c r="D54" s="945" t="s">
        <v>341</v>
      </c>
      <c r="E54" s="945"/>
      <c r="F54" s="945"/>
      <c r="G54" s="945"/>
      <c r="H54" s="945"/>
      <c r="I54" s="945"/>
      <c r="J54" s="945"/>
      <c r="K54" s="945"/>
      <c r="L54" s="210"/>
      <c r="N54" s="674"/>
      <c r="Q54" s="369"/>
      <c r="V54" s="125"/>
      <c r="W54" s="125"/>
      <c r="X54" s="125"/>
      <c r="Y54" s="125"/>
    </row>
    <row r="55" spans="1:25" ht="45" customHeight="1">
      <c r="A55" s="360"/>
      <c r="C55" s="65"/>
      <c r="D55" s="806"/>
      <c r="E55" s="807"/>
      <c r="F55" s="807"/>
      <c r="G55" s="807"/>
      <c r="H55" s="807"/>
      <c r="I55" s="807"/>
      <c r="J55" s="807"/>
      <c r="K55" s="808"/>
      <c r="L55" s="76"/>
      <c r="M55" s="8"/>
      <c r="N55" s="675"/>
      <c r="P55" s="8"/>
      <c r="Q55" s="399"/>
      <c r="R55" s="8"/>
      <c r="S55" s="8"/>
      <c r="T55" s="8"/>
      <c r="U55" s="8"/>
      <c r="V55" s="12"/>
      <c r="W55" s="12"/>
      <c r="X55" s="12"/>
      <c r="Y55" s="12"/>
    </row>
    <row r="56" spans="1:25">
      <c r="A56" s="360"/>
      <c r="C56" s="65"/>
      <c r="D56" s="224"/>
      <c r="E56" s="64"/>
      <c r="F56" s="64"/>
      <c r="G56" s="64"/>
      <c r="H56" s="64"/>
      <c r="I56" s="64"/>
      <c r="J56" s="64"/>
      <c r="K56" s="8"/>
      <c r="L56" s="76"/>
      <c r="M56" s="8"/>
      <c r="N56" s="675"/>
      <c r="P56" s="8"/>
      <c r="Q56" s="399"/>
      <c r="R56" s="8"/>
      <c r="S56" s="8"/>
      <c r="T56" s="8"/>
      <c r="U56" s="8"/>
      <c r="V56" s="12"/>
      <c r="W56" s="12"/>
      <c r="X56" s="12"/>
      <c r="Y56" s="12"/>
    </row>
    <row r="57" spans="1:25" s="118" customFormat="1" ht="20.100000000000001" customHeight="1">
      <c r="A57" s="368"/>
      <c r="C57" s="79"/>
      <c r="D57" s="801" t="s">
        <v>342</v>
      </c>
      <c r="E57" s="801"/>
      <c r="F57" s="801"/>
      <c r="G57" s="801"/>
      <c r="H57" s="801"/>
      <c r="I57" s="812"/>
      <c r="J57" s="538"/>
      <c r="L57" s="215"/>
      <c r="M57" s="124"/>
      <c r="N57" s="676"/>
      <c r="O57" s="124"/>
      <c r="P57" s="124"/>
      <c r="Q57" s="411"/>
      <c r="R57" s="124" t="s">
        <v>36</v>
      </c>
      <c r="S57" s="124"/>
      <c r="T57" s="124"/>
      <c r="U57" s="124"/>
      <c r="V57" s="125"/>
      <c r="W57" s="125"/>
      <c r="X57" s="125"/>
      <c r="Y57" s="125"/>
    </row>
    <row r="58" spans="1:25" ht="9.75" customHeight="1">
      <c r="A58" s="360"/>
      <c r="C58" s="65"/>
      <c r="D58" s="722"/>
      <c r="E58" s="722"/>
      <c r="F58" s="722"/>
      <c r="G58" s="722"/>
      <c r="H58" s="722"/>
      <c r="I58" s="217"/>
      <c r="J58" s="217"/>
      <c r="K58" s="11"/>
      <c r="L58" s="218"/>
      <c r="M58" s="8"/>
      <c r="N58" s="675"/>
      <c r="P58" s="8"/>
      <c r="Q58" s="399"/>
      <c r="R58" s="8" t="s">
        <v>39</v>
      </c>
      <c r="S58" s="8"/>
      <c r="T58" s="8"/>
      <c r="U58" s="8"/>
      <c r="V58" s="12"/>
      <c r="W58" s="12"/>
      <c r="X58" s="12"/>
      <c r="Y58" s="12"/>
    </row>
    <row r="59" spans="1:25" s="118" customFormat="1" ht="20.100000000000001" customHeight="1">
      <c r="A59" s="368"/>
      <c r="C59" s="79"/>
      <c r="D59" s="851" t="s">
        <v>343</v>
      </c>
      <c r="E59" s="851"/>
      <c r="F59" s="851"/>
      <c r="G59" s="851"/>
      <c r="H59" s="851"/>
      <c r="I59" s="214"/>
      <c r="J59" s="214"/>
      <c r="K59" s="9"/>
      <c r="L59" s="215"/>
      <c r="M59" s="124"/>
      <c r="N59" s="676"/>
      <c r="O59" s="124"/>
      <c r="P59" s="124"/>
      <c r="Q59" s="411"/>
      <c r="R59" s="124"/>
      <c r="S59" s="124"/>
      <c r="T59" s="124"/>
      <c r="U59" s="124"/>
      <c r="V59" s="125"/>
      <c r="W59" s="125"/>
      <c r="X59" s="125"/>
      <c r="Y59" s="125"/>
    </row>
    <row r="60" spans="1:25" ht="50.1" customHeight="1">
      <c r="A60" s="360"/>
      <c r="C60" s="65"/>
      <c r="D60" s="775"/>
      <c r="E60" s="776"/>
      <c r="F60" s="776"/>
      <c r="G60" s="776"/>
      <c r="H60" s="776"/>
      <c r="I60" s="776"/>
      <c r="J60" s="776"/>
      <c r="K60" s="777"/>
      <c r="L60" s="76"/>
      <c r="M60" s="8"/>
      <c r="N60" s="675"/>
      <c r="P60" s="8"/>
      <c r="Q60" s="399"/>
      <c r="R60" s="8"/>
      <c r="S60" s="8"/>
      <c r="T60" s="8"/>
      <c r="U60" s="8"/>
      <c r="V60" s="12"/>
      <c r="W60" s="12"/>
      <c r="X60" s="12"/>
      <c r="Y60" s="12"/>
    </row>
    <row r="61" spans="1:25" ht="9.9499999999999993" customHeight="1">
      <c r="A61" s="360"/>
      <c r="C61" s="74"/>
      <c r="D61" s="67"/>
      <c r="E61" s="67"/>
      <c r="F61" s="67"/>
      <c r="G61" s="67"/>
      <c r="H61" s="67"/>
      <c r="I61" s="67"/>
      <c r="J61" s="67"/>
      <c r="K61" s="195"/>
      <c r="L61" s="59"/>
      <c r="O61"/>
      <c r="Q61" s="363"/>
      <c r="S61"/>
      <c r="V61" s="12"/>
      <c r="W61" s="12"/>
      <c r="X61" s="12"/>
      <c r="Y61" s="12"/>
    </row>
    <row r="62" spans="1:25">
      <c r="A62" s="360"/>
      <c r="D62" s="64"/>
      <c r="E62" s="64"/>
      <c r="F62" s="64"/>
      <c r="G62" s="64"/>
      <c r="H62" s="64"/>
      <c r="I62" s="64"/>
      <c r="J62" s="64"/>
      <c r="K62" s="8"/>
      <c r="O62"/>
      <c r="Q62" s="363"/>
      <c r="S62"/>
      <c r="V62" s="12"/>
      <c r="W62" s="12"/>
      <c r="X62" s="12"/>
      <c r="Y62" s="12"/>
    </row>
    <row r="63" spans="1:25" ht="20.100000000000001" customHeight="1">
      <c r="A63" s="360"/>
      <c r="C63" s="772" t="s">
        <v>344</v>
      </c>
      <c r="D63" s="773"/>
      <c r="E63" s="773"/>
      <c r="F63" s="773"/>
      <c r="G63" s="773"/>
      <c r="H63" s="773"/>
      <c r="I63" s="773"/>
      <c r="J63" s="773"/>
      <c r="K63" s="773"/>
      <c r="L63" s="774"/>
      <c r="M63" s="434"/>
      <c r="N63" s="669"/>
      <c r="O63" s="434"/>
      <c r="P63" s="434"/>
      <c r="Q63" s="435"/>
      <c r="R63" s="211"/>
      <c r="S63" s="211"/>
      <c r="V63" s="12"/>
      <c r="W63" s="46" t="s">
        <v>41</v>
      </c>
      <c r="X63" s="530" t="s">
        <v>95</v>
      </c>
      <c r="Y63" s="528" t="s">
        <v>96</v>
      </c>
    </row>
    <row r="64" spans="1:25" ht="9.9499999999999993" customHeight="1">
      <c r="A64" s="360"/>
      <c r="C64" s="60"/>
      <c r="D64" s="54"/>
      <c r="E64" s="54"/>
      <c r="F64" s="54"/>
      <c r="G64" s="54"/>
      <c r="H64" s="54"/>
      <c r="I64" s="711"/>
      <c r="J64" s="711"/>
      <c r="K64" s="20"/>
      <c r="L64" s="212"/>
      <c r="M64" s="294"/>
      <c r="N64" s="670"/>
      <c r="O64" s="294"/>
      <c r="P64" s="294"/>
      <c r="Q64" s="436"/>
      <c r="R64" s="213"/>
      <c r="S64" s="213"/>
      <c r="V64" s="12"/>
      <c r="W64" s="12"/>
      <c r="X64" s="12"/>
      <c r="Y64" s="12"/>
    </row>
    <row r="65" spans="1:25" s="118" customFormat="1" ht="38.25" customHeight="1">
      <c r="A65" s="368"/>
      <c r="C65" s="79"/>
      <c r="D65" s="801" t="s">
        <v>345</v>
      </c>
      <c r="E65" s="801"/>
      <c r="F65" s="801"/>
      <c r="G65" s="801"/>
      <c r="H65" s="801"/>
      <c r="I65" s="801"/>
      <c r="J65" s="801"/>
      <c r="K65" s="801"/>
      <c r="L65" s="210"/>
      <c r="N65" s="674"/>
      <c r="Q65" s="369"/>
      <c r="V65" s="125"/>
      <c r="W65" s="539" t="s">
        <v>175</v>
      </c>
      <c r="X65" s="162">
        <f>IF(D66="",1,0)</f>
        <v>1</v>
      </c>
      <c r="Y65" s="125"/>
    </row>
    <row r="66" spans="1:25" ht="24.95" customHeight="1">
      <c r="A66" s="360"/>
      <c r="C66" s="65"/>
      <c r="D66" s="806"/>
      <c r="E66" s="807"/>
      <c r="F66" s="807"/>
      <c r="G66" s="807"/>
      <c r="H66" s="807"/>
      <c r="I66" s="807"/>
      <c r="J66" s="807"/>
      <c r="K66" s="808"/>
      <c r="L66" s="76"/>
      <c r="O66"/>
      <c r="Q66" s="363"/>
      <c r="S66"/>
      <c r="V66" s="12"/>
      <c r="W66" s="539" t="s">
        <v>261</v>
      </c>
      <c r="X66" s="162">
        <f>IF(D69="",1,0)</f>
        <v>1</v>
      </c>
      <c r="Y66" s="125"/>
    </row>
    <row r="67" spans="1:25">
      <c r="A67" s="360"/>
      <c r="C67" s="65"/>
      <c r="D67" s="64"/>
      <c r="E67" s="64"/>
      <c r="F67" s="64"/>
      <c r="G67" s="64"/>
      <c r="H67" s="64"/>
      <c r="I67" s="64"/>
      <c r="J67" s="64"/>
      <c r="K67" s="8"/>
      <c r="L67" s="76"/>
      <c r="O67"/>
      <c r="Q67" s="363"/>
      <c r="S67"/>
      <c r="V67" s="12"/>
      <c r="W67" s="539" t="s">
        <v>262</v>
      </c>
      <c r="X67" s="162">
        <f>IF(D72="",1,0)</f>
        <v>1</v>
      </c>
      <c r="Y67" s="12"/>
    </row>
    <row r="68" spans="1:25" s="118" customFormat="1" ht="20.100000000000001" customHeight="1">
      <c r="A68" s="368"/>
      <c r="C68" s="79"/>
      <c r="D68" s="805" t="s">
        <v>346</v>
      </c>
      <c r="E68" s="805"/>
      <c r="F68" s="805"/>
      <c r="G68" s="805"/>
      <c r="H68" s="805"/>
      <c r="I68" s="805"/>
      <c r="J68" s="805"/>
      <c r="K68" s="805"/>
      <c r="L68" s="215"/>
      <c r="M68" s="125"/>
      <c r="N68" s="671"/>
      <c r="O68" s="125"/>
      <c r="P68" s="125"/>
      <c r="Q68" s="431"/>
      <c r="R68" s="216"/>
      <c r="V68" s="125"/>
      <c r="W68" s="539" t="s">
        <v>164</v>
      </c>
      <c r="X68" s="162">
        <f>IF(D75="",1,0)</f>
        <v>1</v>
      </c>
      <c r="Y68" s="12"/>
    </row>
    <row r="69" spans="1:25" ht="125.1" customHeight="1">
      <c r="A69" s="360"/>
      <c r="C69" s="65"/>
      <c r="D69" s="806"/>
      <c r="E69" s="807"/>
      <c r="F69" s="807"/>
      <c r="G69" s="807"/>
      <c r="H69" s="807"/>
      <c r="I69" s="807"/>
      <c r="J69" s="807"/>
      <c r="K69" s="808"/>
      <c r="L69" s="76"/>
      <c r="O69"/>
      <c r="Q69" s="363"/>
      <c r="S69"/>
      <c r="V69" s="12"/>
      <c r="W69" s="549" t="s">
        <v>344</v>
      </c>
      <c r="X69" s="510" t="str">
        <f>IF(SUM(X65:X68)&gt;0,"Not Complete","Complete")</f>
        <v>Not Complete</v>
      </c>
      <c r="Y69" s="413"/>
    </row>
    <row r="70" spans="1:25" ht="15.75">
      <c r="A70" s="360"/>
      <c r="C70" s="65"/>
      <c r="E70" s="711"/>
      <c r="F70" s="64"/>
      <c r="G70" s="64"/>
      <c r="H70" s="943"/>
      <c r="I70" s="943"/>
      <c r="J70" s="64"/>
      <c r="K70" s="8"/>
      <c r="L70" s="76"/>
      <c r="O70"/>
      <c r="Q70" s="363"/>
      <c r="S70"/>
      <c r="V70" s="12"/>
      <c r="W70" s="527"/>
      <c r="X70" s="416"/>
      <c r="Y70" s="416"/>
    </row>
    <row r="71" spans="1:25" s="118" customFormat="1" ht="80.25" customHeight="1">
      <c r="A71" s="368"/>
      <c r="C71" s="79"/>
      <c r="D71" s="946" t="s">
        <v>347</v>
      </c>
      <c r="E71" s="946"/>
      <c r="F71" s="946"/>
      <c r="G71" s="946"/>
      <c r="H71" s="946"/>
      <c r="I71" s="946"/>
      <c r="J71" s="946"/>
      <c r="K71" s="946"/>
      <c r="L71" s="215"/>
      <c r="M71" s="125"/>
      <c r="N71" s="671"/>
      <c r="O71" s="125"/>
      <c r="P71" s="125"/>
      <c r="Q71" s="431"/>
      <c r="R71" s="216"/>
      <c r="V71" s="125"/>
      <c r="X71" s="12"/>
      <c r="Y71" s="12"/>
    </row>
    <row r="72" spans="1:25" ht="125.1" customHeight="1">
      <c r="A72" s="360"/>
      <c r="C72" s="65"/>
      <c r="D72" s="806"/>
      <c r="E72" s="807"/>
      <c r="F72" s="807"/>
      <c r="G72" s="807"/>
      <c r="H72" s="807"/>
      <c r="I72" s="807"/>
      <c r="J72" s="807"/>
      <c r="K72" s="808"/>
      <c r="L72" s="76"/>
      <c r="O72"/>
      <c r="Q72" s="363"/>
      <c r="S72"/>
      <c r="V72" s="12"/>
      <c r="W72" s="527"/>
      <c r="X72" s="12"/>
      <c r="Y72" s="12"/>
    </row>
    <row r="73" spans="1:25">
      <c r="A73" s="360"/>
      <c r="C73" s="65"/>
      <c r="E73" s="711"/>
      <c r="F73" s="64"/>
      <c r="G73" s="64"/>
      <c r="H73" s="943"/>
      <c r="I73" s="943"/>
      <c r="J73" s="64"/>
      <c r="K73" s="8"/>
      <c r="L73" s="76"/>
      <c r="O73"/>
      <c r="Q73" s="363"/>
      <c r="S73"/>
      <c r="V73" s="12"/>
      <c r="W73" s="527"/>
      <c r="X73" s="12"/>
      <c r="Y73" s="12"/>
    </row>
    <row r="74" spans="1:25" s="118" customFormat="1" ht="35.25" customHeight="1">
      <c r="A74" s="368"/>
      <c r="C74" s="79"/>
      <c r="D74" s="946" t="s">
        <v>348</v>
      </c>
      <c r="E74" s="946"/>
      <c r="F74" s="946"/>
      <c r="G74" s="946"/>
      <c r="H74" s="946"/>
      <c r="I74" s="946"/>
      <c r="J74" s="946"/>
      <c r="K74" s="946"/>
      <c r="L74" s="215"/>
      <c r="M74" s="125"/>
      <c r="N74" s="671"/>
      <c r="O74" s="125"/>
      <c r="P74" s="125"/>
      <c r="Q74" s="431"/>
      <c r="R74" s="216"/>
      <c r="V74" s="125"/>
      <c r="W74" s="527"/>
      <c r="X74" s="12"/>
      <c r="Y74" s="12"/>
    </row>
    <row r="75" spans="1:25" ht="125.1" customHeight="1">
      <c r="A75" s="360"/>
      <c r="C75" s="65"/>
      <c r="D75" s="806"/>
      <c r="E75" s="807"/>
      <c r="F75" s="807"/>
      <c r="G75" s="807"/>
      <c r="H75" s="807"/>
      <c r="I75" s="807"/>
      <c r="J75" s="807"/>
      <c r="K75" s="808"/>
      <c r="L75" s="76"/>
      <c r="O75"/>
      <c r="Q75" s="363"/>
      <c r="S75"/>
      <c r="V75" s="12"/>
      <c r="X75" s="12"/>
      <c r="Y75" s="12"/>
    </row>
    <row r="76" spans="1:25">
      <c r="A76" s="360"/>
      <c r="C76" s="74"/>
      <c r="D76" s="73"/>
      <c r="E76" s="207"/>
      <c r="F76" s="67"/>
      <c r="G76" s="67"/>
      <c r="H76" s="873"/>
      <c r="I76" s="873"/>
      <c r="J76" s="67"/>
      <c r="K76" s="195"/>
      <c r="L76" s="59"/>
      <c r="O76"/>
      <c r="Q76" s="363"/>
      <c r="S76"/>
      <c r="V76" s="12"/>
      <c r="W76" s="12"/>
      <c r="X76" s="12"/>
      <c r="Y76" s="12"/>
    </row>
    <row r="77" spans="1:25">
      <c r="A77" s="360"/>
      <c r="E77" s="711"/>
      <c r="F77" s="64"/>
      <c r="G77" s="64"/>
      <c r="H77" s="730"/>
      <c r="I77" s="730"/>
      <c r="J77" s="64"/>
      <c r="K77" s="8"/>
      <c r="O77"/>
      <c r="Q77" s="363"/>
      <c r="S77"/>
      <c r="V77" s="12"/>
      <c r="W77" s="12"/>
      <c r="X77" s="12"/>
      <c r="Y77" s="12"/>
    </row>
    <row r="78" spans="1:25" ht="18.75">
      <c r="A78" s="360"/>
      <c r="C78" s="772" t="s">
        <v>349</v>
      </c>
      <c r="D78" s="773"/>
      <c r="E78" s="773"/>
      <c r="F78" s="773"/>
      <c r="G78" s="773"/>
      <c r="H78" s="773"/>
      <c r="I78" s="773"/>
      <c r="J78" s="773"/>
      <c r="K78" s="773"/>
      <c r="L78" s="773"/>
      <c r="M78" s="773"/>
      <c r="N78" s="773"/>
      <c r="O78" s="773"/>
      <c r="P78" s="774"/>
      <c r="Q78" s="363"/>
    </row>
    <row r="79" spans="1:25" ht="9.9499999999999993" customHeight="1">
      <c r="A79" s="360"/>
      <c r="C79" s="65"/>
      <c r="D79" s="54"/>
      <c r="E79" s="54"/>
      <c r="F79" s="54"/>
      <c r="G79" s="54"/>
      <c r="H79" s="54"/>
      <c r="I79" s="54"/>
      <c r="J79" s="54"/>
      <c r="K79" s="54"/>
      <c r="L79" s="54"/>
      <c r="P79" s="76"/>
      <c r="Q79" s="363"/>
    </row>
    <row r="80" spans="1:25" ht="15.75">
      <c r="A80" s="360"/>
      <c r="C80" s="65"/>
      <c r="D80" s="951" t="s">
        <v>37</v>
      </c>
      <c r="E80" s="952"/>
      <c r="F80" s="952"/>
      <c r="G80" s="952"/>
      <c r="H80" s="952"/>
      <c r="I80" s="952"/>
      <c r="J80" s="952"/>
      <c r="K80" s="952"/>
      <c r="L80" s="952"/>
      <c r="M80" s="952"/>
      <c r="N80" s="953"/>
      <c r="P80" s="76"/>
      <c r="Q80" s="363"/>
    </row>
    <row r="81" spans="1:27" ht="15.75" customHeight="1">
      <c r="A81" s="360"/>
      <c r="C81" s="65"/>
      <c r="D81" s="954" t="s">
        <v>350</v>
      </c>
      <c r="E81" s="955"/>
      <c r="F81" s="955"/>
      <c r="G81" s="955"/>
      <c r="H81" s="955"/>
      <c r="I81" s="955"/>
      <c r="J81" s="955"/>
      <c r="K81" s="955"/>
      <c r="L81" s="955"/>
      <c r="M81" s="955"/>
      <c r="N81" s="956"/>
      <c r="P81" s="76"/>
      <c r="Q81" s="363"/>
      <c r="S81"/>
    </row>
    <row r="82" spans="1:27" ht="15.75">
      <c r="A82" s="360"/>
      <c r="C82" s="65"/>
      <c r="D82" s="54"/>
      <c r="E82" s="227"/>
      <c r="F82" s="227"/>
      <c r="G82" s="227"/>
      <c r="H82" s="227"/>
      <c r="I82" s="227"/>
      <c r="J82" s="227"/>
      <c r="K82" s="227"/>
      <c r="L82" s="665"/>
      <c r="P82" s="76"/>
      <c r="Q82" s="363"/>
    </row>
    <row r="83" spans="1:27" ht="17.25" customHeight="1">
      <c r="A83" s="360"/>
      <c r="C83" s="65"/>
      <c r="D83" s="957" t="s">
        <v>351</v>
      </c>
      <c r="E83" s="958"/>
      <c r="F83" s="958"/>
      <c r="G83" s="958"/>
      <c r="H83" s="958"/>
      <c r="I83" s="958"/>
      <c r="J83" s="958"/>
      <c r="K83" s="958"/>
      <c r="L83" s="958"/>
      <c r="M83" s="958"/>
      <c r="N83" s="959"/>
      <c r="P83" s="76"/>
      <c r="Q83" s="363"/>
    </row>
    <row r="84" spans="1:27" ht="9.9499999999999993" customHeight="1">
      <c r="A84" s="360"/>
      <c r="C84" s="65"/>
      <c r="D84" s="228"/>
      <c r="E84" s="229"/>
      <c r="F84" s="229"/>
      <c r="G84" s="229"/>
      <c r="H84" s="229"/>
      <c r="I84" s="229"/>
      <c r="J84" s="229"/>
      <c r="K84" s="229"/>
      <c r="L84" s="229"/>
      <c r="M84" s="229"/>
      <c r="N84" s="688"/>
      <c r="P84" s="76"/>
      <c r="Q84" s="363"/>
    </row>
    <row r="85" spans="1:27" ht="36.75" customHeight="1">
      <c r="A85" s="360"/>
      <c r="C85" s="65"/>
      <c r="D85" s="230"/>
      <c r="E85" s="319" t="s">
        <v>352</v>
      </c>
      <c r="F85" s="324">
        <f>SUM(K90:K129)</f>
        <v>0</v>
      </c>
      <c r="G85" s="319" t="s">
        <v>353</v>
      </c>
      <c r="H85" s="325">
        <f>COUNTA(E90:F129)</f>
        <v>0</v>
      </c>
      <c r="I85" s="314"/>
      <c r="J85" s="319" t="s">
        <v>354</v>
      </c>
      <c r="K85" s="324">
        <f>SUM(L90:L129)</f>
        <v>0</v>
      </c>
      <c r="L85" s="319" t="s">
        <v>355</v>
      </c>
      <c r="M85" s="324">
        <f>SUM(H90:J129)</f>
        <v>0</v>
      </c>
      <c r="N85" s="688"/>
      <c r="P85" s="76"/>
      <c r="Q85" s="363"/>
      <c r="S85" s="47" t="s">
        <v>36</v>
      </c>
      <c r="T85" t="s">
        <v>7</v>
      </c>
    </row>
    <row r="86" spans="1:27" ht="25.5" customHeight="1">
      <c r="A86" s="360"/>
      <c r="C86" s="65"/>
      <c r="D86" s="692" t="s">
        <v>356</v>
      </c>
      <c r="E86" s="235"/>
      <c r="F86" s="235"/>
      <c r="G86" s="682"/>
      <c r="H86" s="682"/>
      <c r="I86" s="682"/>
      <c r="J86" s="682"/>
      <c r="K86" s="682"/>
      <c r="L86" s="693"/>
      <c r="M86" s="235"/>
      <c r="N86" s="689"/>
      <c r="P86" s="76"/>
      <c r="Q86" s="363"/>
      <c r="S86" s="47" t="s">
        <v>39</v>
      </c>
      <c r="T86" t="s">
        <v>357</v>
      </c>
    </row>
    <row r="87" spans="1:27">
      <c r="A87" s="360"/>
      <c r="C87" s="65"/>
      <c r="D87" s="73"/>
      <c r="E87" s="73"/>
      <c r="F87" s="73"/>
      <c r="G87" s="73"/>
      <c r="H87" s="73"/>
      <c r="I87" s="73"/>
      <c r="J87" s="73"/>
      <c r="K87" s="73"/>
      <c r="L87" s="234"/>
      <c r="M87" s="687"/>
      <c r="N87" s="677"/>
      <c r="P87" s="76"/>
      <c r="Q87" s="363"/>
      <c r="T87" t="s">
        <v>358</v>
      </c>
    </row>
    <row r="88" spans="1:27" ht="79.5" customHeight="1">
      <c r="A88" s="360"/>
      <c r="C88" s="65"/>
      <c r="D88" s="962" t="s">
        <v>359</v>
      </c>
      <c r="E88" s="963"/>
      <c r="F88" s="964"/>
      <c r="G88" s="84" t="s">
        <v>360</v>
      </c>
      <c r="H88" s="731" t="s">
        <v>361</v>
      </c>
      <c r="I88" s="731" t="s">
        <v>362</v>
      </c>
      <c r="J88" s="731" t="s">
        <v>363</v>
      </c>
      <c r="K88" s="84" t="s">
        <v>364</v>
      </c>
      <c r="L88" s="84" t="s">
        <v>365</v>
      </c>
      <c r="M88" s="84" t="s">
        <v>366</v>
      </c>
      <c r="N88" s="84" t="s">
        <v>367</v>
      </c>
      <c r="O88" s="234"/>
      <c r="P88" s="233"/>
      <c r="Q88" s="399"/>
      <c r="S88"/>
      <c r="U88" s="47"/>
    </row>
    <row r="89" spans="1:27" ht="15.75" customHeight="1">
      <c r="A89" s="360"/>
      <c r="C89" s="65"/>
      <c r="D89" s="237" t="s">
        <v>368</v>
      </c>
      <c r="E89" s="960" t="s">
        <v>369</v>
      </c>
      <c r="F89" s="961"/>
      <c r="G89" s="238" t="s">
        <v>370</v>
      </c>
      <c r="H89" s="241">
        <v>2</v>
      </c>
      <c r="I89" s="241">
        <v>2</v>
      </c>
      <c r="J89" s="241">
        <v>2</v>
      </c>
      <c r="K89" s="238">
        <v>30</v>
      </c>
      <c r="L89" s="238">
        <v>2</v>
      </c>
      <c r="M89" s="238">
        <f>K89/L89</f>
        <v>15</v>
      </c>
      <c r="N89" s="238" t="s">
        <v>7</v>
      </c>
      <c r="O89" s="232"/>
      <c r="P89" s="231"/>
      <c r="Q89" s="399"/>
      <c r="S89"/>
      <c r="U89" s="47"/>
      <c r="Y89" s="46" t="s">
        <v>41</v>
      </c>
      <c r="Z89" s="530" t="s">
        <v>95</v>
      </c>
      <c r="AA89" s="528" t="s">
        <v>96</v>
      </c>
    </row>
    <row r="90" spans="1:27" ht="30" customHeight="1">
      <c r="A90" s="360"/>
      <c r="C90" s="65"/>
      <c r="D90" s="432">
        <v>1</v>
      </c>
      <c r="E90" s="947"/>
      <c r="F90" s="948"/>
      <c r="G90" s="680"/>
      <c r="H90" s="596"/>
      <c r="I90" s="596"/>
      <c r="J90" s="596"/>
      <c r="K90" s="597"/>
      <c r="L90" s="597"/>
      <c r="M90" s="323" t="str">
        <f t="shared" ref="M90:M129" si="1">IF(L90="","",K90/L90)</f>
        <v/>
      </c>
      <c r="N90" s="680"/>
      <c r="O90"/>
      <c r="P90" s="76"/>
      <c r="Q90" s="399"/>
      <c r="S90"/>
      <c r="U90" s="47"/>
      <c r="Y90" s="155" t="s">
        <v>175</v>
      </c>
      <c r="Z90" s="47">
        <f>IF(E90="",1,IF(AND(E90&lt;&gt;"",G90&lt;&gt;"",H90&lt;&gt;"",K90&lt;&gt;"",L90&lt;&gt;"",I90&lt;&gt;"",J90&lt;&gt;"",N90&lt;&gt;""),0,1))</f>
        <v>1</v>
      </c>
    </row>
    <row r="91" spans="1:27" ht="30" customHeight="1">
      <c r="A91" s="360"/>
      <c r="C91" s="65"/>
      <c r="D91" s="432">
        <v>2</v>
      </c>
      <c r="E91" s="949"/>
      <c r="F91" s="950"/>
      <c r="G91" s="681"/>
      <c r="H91" s="598"/>
      <c r="I91" s="598"/>
      <c r="J91" s="598"/>
      <c r="K91" s="599"/>
      <c r="L91" s="599"/>
      <c r="M91" s="323" t="str">
        <f t="shared" si="1"/>
        <v/>
      </c>
      <c r="N91" s="681"/>
      <c r="O91" s="684"/>
      <c r="P91" s="21"/>
      <c r="Q91" s="363"/>
      <c r="S91"/>
      <c r="T91" s="47"/>
      <c r="Y91" s="155" t="s">
        <v>261</v>
      </c>
      <c r="Z91" s="47">
        <f t="shared" ref="Z91:Z129" si="2">IF(E91="",0,IF(AND(E91&lt;&gt;"",G91&lt;&gt;"",H91&lt;&gt;"",K91&lt;&gt;"",L91&lt;&gt;"",I91&lt;&gt;"",J91&lt;&gt;"",N91&lt;&gt;""),0,1))</f>
        <v>0</v>
      </c>
    </row>
    <row r="92" spans="1:27" s="26" customFormat="1" ht="30" customHeight="1">
      <c r="A92" s="440"/>
      <c r="C92" s="236"/>
      <c r="D92" s="432">
        <v>3</v>
      </c>
      <c r="E92" s="947"/>
      <c r="F92" s="948"/>
      <c r="G92" s="680"/>
      <c r="H92" s="596"/>
      <c r="I92" s="596"/>
      <c r="J92" s="596"/>
      <c r="K92" s="597"/>
      <c r="L92" s="597"/>
      <c r="M92" s="323" t="str">
        <f t="shared" si="1"/>
        <v/>
      </c>
      <c r="N92" s="680"/>
      <c r="O92" s="685"/>
      <c r="P92" s="193"/>
      <c r="Q92" s="441"/>
      <c r="T92" s="49"/>
      <c r="Y92" s="155" t="s">
        <v>262</v>
      </c>
      <c r="Z92" s="47">
        <f t="shared" si="2"/>
        <v>0</v>
      </c>
    </row>
    <row r="93" spans="1:27" ht="30" customHeight="1">
      <c r="A93" s="360"/>
      <c r="C93" s="65"/>
      <c r="D93" s="432">
        <v>4</v>
      </c>
      <c r="E93" s="949"/>
      <c r="F93" s="950"/>
      <c r="G93" s="681"/>
      <c r="H93" s="598"/>
      <c r="I93" s="598"/>
      <c r="J93" s="598"/>
      <c r="K93" s="599"/>
      <c r="L93" s="599"/>
      <c r="M93" s="323" t="str">
        <f t="shared" si="1"/>
        <v/>
      </c>
      <c r="N93" s="681"/>
      <c r="O93" s="686"/>
      <c r="P93" s="21"/>
      <c r="Q93" s="363"/>
      <c r="S93"/>
      <c r="T93" s="47"/>
      <c r="Y93" s="155" t="s">
        <v>164</v>
      </c>
      <c r="Z93" s="47">
        <f t="shared" si="2"/>
        <v>0</v>
      </c>
    </row>
    <row r="94" spans="1:27" ht="30" customHeight="1">
      <c r="A94" s="360"/>
      <c r="C94" s="65"/>
      <c r="D94" s="432">
        <v>5</v>
      </c>
      <c r="E94" s="947"/>
      <c r="F94" s="948"/>
      <c r="G94" s="680"/>
      <c r="H94" s="596"/>
      <c r="I94" s="596"/>
      <c r="J94" s="596"/>
      <c r="K94" s="597"/>
      <c r="L94" s="597"/>
      <c r="M94" s="323" t="str">
        <f t="shared" si="1"/>
        <v/>
      </c>
      <c r="N94" s="680"/>
      <c r="O94" s="686"/>
      <c r="P94" s="21"/>
      <c r="Q94" s="363"/>
      <c r="S94"/>
      <c r="T94" s="47"/>
      <c r="Y94" s="155" t="s">
        <v>185</v>
      </c>
      <c r="Z94" s="47">
        <f t="shared" si="2"/>
        <v>0</v>
      </c>
    </row>
    <row r="95" spans="1:27" ht="30" customHeight="1">
      <c r="A95" s="360"/>
      <c r="C95" s="65"/>
      <c r="D95" s="432">
        <v>6</v>
      </c>
      <c r="E95" s="949"/>
      <c r="F95" s="950"/>
      <c r="G95" s="681"/>
      <c r="H95" s="598"/>
      <c r="I95" s="598"/>
      <c r="J95" s="598"/>
      <c r="K95" s="599"/>
      <c r="L95" s="599"/>
      <c r="M95" s="323" t="str">
        <f t="shared" si="1"/>
        <v/>
      </c>
      <c r="N95" s="681"/>
      <c r="O95" s="686"/>
      <c r="P95" s="21"/>
      <c r="Q95" s="363"/>
      <c r="S95"/>
      <c r="T95" s="47"/>
      <c r="Y95" s="155" t="s">
        <v>186</v>
      </c>
      <c r="Z95" s="47">
        <f t="shared" si="2"/>
        <v>0</v>
      </c>
    </row>
    <row r="96" spans="1:27" ht="30" customHeight="1">
      <c r="A96" s="360"/>
      <c r="C96" s="65"/>
      <c r="D96" s="432">
        <v>7</v>
      </c>
      <c r="E96" s="947"/>
      <c r="F96" s="948"/>
      <c r="G96" s="680"/>
      <c r="H96" s="596"/>
      <c r="I96" s="596"/>
      <c r="J96" s="596"/>
      <c r="K96" s="597"/>
      <c r="L96" s="597"/>
      <c r="M96" s="323" t="str">
        <f t="shared" si="1"/>
        <v/>
      </c>
      <c r="N96" s="680"/>
      <c r="O96" s="686"/>
      <c r="P96" s="21"/>
      <c r="Q96" s="363"/>
      <c r="S96"/>
      <c r="T96" s="47"/>
      <c r="Y96" s="155" t="s">
        <v>319</v>
      </c>
      <c r="Z96" s="47">
        <f t="shared" si="2"/>
        <v>0</v>
      </c>
    </row>
    <row r="97" spans="1:26" ht="30" customHeight="1">
      <c r="A97" s="360"/>
      <c r="C97" s="65"/>
      <c r="D97" s="432">
        <v>8</v>
      </c>
      <c r="E97" s="949"/>
      <c r="F97" s="950"/>
      <c r="G97" s="681"/>
      <c r="H97" s="598"/>
      <c r="I97" s="598"/>
      <c r="J97" s="598"/>
      <c r="K97" s="599"/>
      <c r="L97" s="599"/>
      <c r="M97" s="323" t="str">
        <f t="shared" si="1"/>
        <v/>
      </c>
      <c r="N97" s="681"/>
      <c r="O97" s="686"/>
      <c r="P97" s="21"/>
      <c r="Q97" s="363"/>
      <c r="S97"/>
      <c r="T97" s="47"/>
      <c r="Y97" s="155" t="s">
        <v>321</v>
      </c>
      <c r="Z97" s="47">
        <f t="shared" si="2"/>
        <v>0</v>
      </c>
    </row>
    <row r="98" spans="1:26" ht="30" customHeight="1">
      <c r="A98" s="360"/>
      <c r="C98" s="65"/>
      <c r="D98" s="432">
        <v>9</v>
      </c>
      <c r="E98" s="947"/>
      <c r="F98" s="948"/>
      <c r="G98" s="680"/>
      <c r="H98" s="596"/>
      <c r="I98" s="596"/>
      <c r="J98" s="596"/>
      <c r="K98" s="597"/>
      <c r="L98" s="597"/>
      <c r="M98" s="323" t="str">
        <f t="shared" si="1"/>
        <v/>
      </c>
      <c r="N98" s="680"/>
      <c r="O98" s="686"/>
      <c r="P98" s="690"/>
      <c r="Q98" s="363"/>
      <c r="S98"/>
      <c r="T98" s="47"/>
      <c r="Y98" s="155" t="s">
        <v>371</v>
      </c>
      <c r="Z98" s="47">
        <f t="shared" si="2"/>
        <v>0</v>
      </c>
    </row>
    <row r="99" spans="1:26" ht="30" customHeight="1">
      <c r="A99" s="360"/>
      <c r="C99" s="65"/>
      <c r="D99" s="432">
        <v>10</v>
      </c>
      <c r="E99" s="949"/>
      <c r="F99" s="950"/>
      <c r="G99" s="681"/>
      <c r="H99" s="598"/>
      <c r="I99" s="598"/>
      <c r="J99" s="598"/>
      <c r="K99" s="599"/>
      <c r="L99" s="599"/>
      <c r="M99" s="323" t="str">
        <f t="shared" si="1"/>
        <v/>
      </c>
      <c r="N99" s="681"/>
      <c r="O99" s="686"/>
      <c r="P99" s="21"/>
      <c r="Q99" s="363"/>
      <c r="S99"/>
      <c r="T99" s="47"/>
      <c r="Y99" s="155" t="s">
        <v>372</v>
      </c>
      <c r="Z99" s="47">
        <f t="shared" si="2"/>
        <v>0</v>
      </c>
    </row>
    <row r="100" spans="1:26" ht="30" customHeight="1">
      <c r="A100" s="360"/>
      <c r="C100" s="65"/>
      <c r="D100" s="432">
        <v>11</v>
      </c>
      <c r="E100" s="947"/>
      <c r="F100" s="948"/>
      <c r="G100" s="680"/>
      <c r="H100" s="596"/>
      <c r="I100" s="596"/>
      <c r="J100" s="596"/>
      <c r="K100" s="597"/>
      <c r="L100" s="597"/>
      <c r="M100" s="323" t="str">
        <f t="shared" si="1"/>
        <v/>
      </c>
      <c r="N100" s="680"/>
      <c r="O100" s="686"/>
      <c r="P100" s="21"/>
      <c r="Q100" s="363"/>
      <c r="S100"/>
      <c r="T100" s="47"/>
      <c r="Y100" s="155" t="s">
        <v>373</v>
      </c>
      <c r="Z100" s="47">
        <f t="shared" si="2"/>
        <v>0</v>
      </c>
    </row>
    <row r="101" spans="1:26" ht="30" customHeight="1">
      <c r="A101" s="360"/>
      <c r="C101" s="65"/>
      <c r="D101" s="432">
        <v>12</v>
      </c>
      <c r="E101" s="949"/>
      <c r="F101" s="950"/>
      <c r="G101" s="681"/>
      <c r="H101" s="598"/>
      <c r="I101" s="598"/>
      <c r="J101" s="598"/>
      <c r="K101" s="599"/>
      <c r="L101" s="599"/>
      <c r="M101" s="323" t="str">
        <f t="shared" si="1"/>
        <v/>
      </c>
      <c r="N101" s="681"/>
      <c r="O101" s="686"/>
      <c r="P101" s="21"/>
      <c r="Q101" s="363"/>
      <c r="S101"/>
      <c r="T101" s="47"/>
      <c r="Y101" s="155" t="s">
        <v>374</v>
      </c>
      <c r="Z101" s="47">
        <f t="shared" si="2"/>
        <v>0</v>
      </c>
    </row>
    <row r="102" spans="1:26" ht="30" customHeight="1">
      <c r="A102" s="360"/>
      <c r="C102" s="65"/>
      <c r="D102" s="432">
        <v>13</v>
      </c>
      <c r="E102" s="947"/>
      <c r="F102" s="948"/>
      <c r="G102" s="680"/>
      <c r="H102" s="596"/>
      <c r="I102" s="596"/>
      <c r="J102" s="596"/>
      <c r="K102" s="597"/>
      <c r="L102" s="597"/>
      <c r="M102" s="323" t="str">
        <f t="shared" si="1"/>
        <v/>
      </c>
      <c r="N102" s="680"/>
      <c r="O102" s="686"/>
      <c r="P102" s="21"/>
      <c r="Q102" s="363"/>
      <c r="S102"/>
      <c r="T102" s="47"/>
      <c r="Y102" s="155" t="s">
        <v>375</v>
      </c>
      <c r="Z102" s="47">
        <f t="shared" si="2"/>
        <v>0</v>
      </c>
    </row>
    <row r="103" spans="1:26" ht="30" customHeight="1">
      <c r="A103" s="442"/>
      <c r="B103" s="239"/>
      <c r="C103" s="240"/>
      <c r="D103" s="432">
        <v>14</v>
      </c>
      <c r="E103" s="949"/>
      <c r="F103" s="950"/>
      <c r="G103" s="681"/>
      <c r="H103" s="598"/>
      <c r="I103" s="598"/>
      <c r="J103" s="598"/>
      <c r="K103" s="599"/>
      <c r="L103" s="599"/>
      <c r="M103" s="323" t="str">
        <f t="shared" si="1"/>
        <v/>
      </c>
      <c r="N103" s="681"/>
      <c r="O103" s="686"/>
      <c r="P103" s="21"/>
      <c r="Q103" s="443"/>
      <c r="S103"/>
      <c r="T103" s="47"/>
      <c r="Y103" s="155" t="s">
        <v>376</v>
      </c>
      <c r="Z103" s="47">
        <f t="shared" si="2"/>
        <v>0</v>
      </c>
    </row>
    <row r="104" spans="1:26" ht="30" customHeight="1">
      <c r="A104" s="360"/>
      <c r="C104" s="65"/>
      <c r="D104" s="432">
        <v>15</v>
      </c>
      <c r="E104" s="947"/>
      <c r="F104" s="948"/>
      <c r="G104" s="680"/>
      <c r="H104" s="596"/>
      <c r="I104" s="596"/>
      <c r="J104" s="596"/>
      <c r="K104" s="597"/>
      <c r="L104" s="597"/>
      <c r="M104" s="323" t="str">
        <f t="shared" si="1"/>
        <v/>
      </c>
      <c r="N104" s="680"/>
      <c r="O104" s="686"/>
      <c r="P104" s="21"/>
      <c r="Q104" s="363"/>
      <c r="S104"/>
      <c r="T104" s="47"/>
      <c r="Y104" s="155" t="s">
        <v>377</v>
      </c>
      <c r="Z104" s="47">
        <f t="shared" si="2"/>
        <v>0</v>
      </c>
    </row>
    <row r="105" spans="1:26" ht="30" customHeight="1">
      <c r="A105" s="360"/>
      <c r="C105" s="65"/>
      <c r="D105" s="432">
        <v>16</v>
      </c>
      <c r="E105" s="949"/>
      <c r="F105" s="950"/>
      <c r="G105" s="681"/>
      <c r="H105" s="598"/>
      <c r="I105" s="598"/>
      <c r="J105" s="598"/>
      <c r="K105" s="599"/>
      <c r="L105" s="599"/>
      <c r="M105" s="323" t="str">
        <f t="shared" si="1"/>
        <v/>
      </c>
      <c r="N105" s="681"/>
      <c r="O105" s="686"/>
      <c r="P105" s="21"/>
      <c r="Q105" s="363"/>
      <c r="S105"/>
      <c r="T105" s="47"/>
      <c r="Y105" s="155" t="s">
        <v>378</v>
      </c>
      <c r="Z105" s="47">
        <f t="shared" si="2"/>
        <v>0</v>
      </c>
    </row>
    <row r="106" spans="1:26" ht="30" customHeight="1">
      <c r="A106" s="360"/>
      <c r="C106" s="65"/>
      <c r="D106" s="432">
        <v>17</v>
      </c>
      <c r="E106" s="947"/>
      <c r="F106" s="948"/>
      <c r="G106" s="680"/>
      <c r="H106" s="596"/>
      <c r="I106" s="596"/>
      <c r="J106" s="596"/>
      <c r="K106" s="597"/>
      <c r="L106" s="597"/>
      <c r="M106" s="323" t="str">
        <f t="shared" si="1"/>
        <v/>
      </c>
      <c r="N106" s="680"/>
      <c r="O106" s="686"/>
      <c r="P106" s="21"/>
      <c r="Q106" s="363"/>
      <c r="S106"/>
      <c r="T106" s="47"/>
      <c r="Y106" s="155" t="s">
        <v>379</v>
      </c>
      <c r="Z106" s="47">
        <f t="shared" si="2"/>
        <v>0</v>
      </c>
    </row>
    <row r="107" spans="1:26" ht="30" customHeight="1">
      <c r="A107" s="360"/>
      <c r="C107" s="65"/>
      <c r="D107" s="432">
        <v>18</v>
      </c>
      <c r="E107" s="949"/>
      <c r="F107" s="950"/>
      <c r="G107" s="681"/>
      <c r="H107" s="598"/>
      <c r="I107" s="598"/>
      <c r="J107" s="598"/>
      <c r="K107" s="599"/>
      <c r="L107" s="599"/>
      <c r="M107" s="323" t="str">
        <f t="shared" si="1"/>
        <v/>
      </c>
      <c r="N107" s="681"/>
      <c r="O107" s="686"/>
      <c r="P107" s="21"/>
      <c r="Q107" s="363"/>
      <c r="S107"/>
      <c r="T107" s="47"/>
      <c r="Y107" s="155" t="s">
        <v>380</v>
      </c>
      <c r="Z107" s="47">
        <f t="shared" si="2"/>
        <v>0</v>
      </c>
    </row>
    <row r="108" spans="1:26" ht="30" customHeight="1">
      <c r="A108" s="360"/>
      <c r="C108" s="65"/>
      <c r="D108" s="432">
        <v>19</v>
      </c>
      <c r="E108" s="947"/>
      <c r="F108" s="948"/>
      <c r="G108" s="680"/>
      <c r="H108" s="596"/>
      <c r="I108" s="596"/>
      <c r="J108" s="596"/>
      <c r="K108" s="597"/>
      <c r="L108" s="597"/>
      <c r="M108" s="323" t="str">
        <f t="shared" si="1"/>
        <v/>
      </c>
      <c r="N108" s="680"/>
      <c r="O108" s="686"/>
      <c r="P108" s="21"/>
      <c r="Q108" s="363"/>
      <c r="S108"/>
      <c r="T108" s="47"/>
      <c r="Y108" s="155" t="s">
        <v>381</v>
      </c>
      <c r="Z108" s="47">
        <f t="shared" si="2"/>
        <v>0</v>
      </c>
    </row>
    <row r="109" spans="1:26" ht="30" customHeight="1">
      <c r="A109" s="360"/>
      <c r="C109" s="65"/>
      <c r="D109" s="432">
        <v>20</v>
      </c>
      <c r="E109" s="949"/>
      <c r="F109" s="950"/>
      <c r="G109" s="681"/>
      <c r="H109" s="598"/>
      <c r="I109" s="598"/>
      <c r="J109" s="598"/>
      <c r="K109" s="599"/>
      <c r="L109" s="599"/>
      <c r="M109" s="323" t="str">
        <f t="shared" si="1"/>
        <v/>
      </c>
      <c r="N109" s="681"/>
      <c r="O109" s="686"/>
      <c r="P109" s="21"/>
      <c r="Q109" s="363"/>
      <c r="S109"/>
      <c r="T109" s="47"/>
      <c r="Y109" s="155" t="s">
        <v>382</v>
      </c>
      <c r="Z109" s="47">
        <f t="shared" si="2"/>
        <v>0</v>
      </c>
    </row>
    <row r="110" spans="1:26" ht="30" hidden="1" customHeight="1">
      <c r="A110" s="360"/>
      <c r="C110" s="65"/>
      <c r="D110" s="432">
        <v>21</v>
      </c>
      <c r="E110" s="947"/>
      <c r="F110" s="948"/>
      <c r="G110" s="680"/>
      <c r="H110" s="596"/>
      <c r="I110" s="596"/>
      <c r="J110" s="596"/>
      <c r="K110" s="597"/>
      <c r="L110" s="597"/>
      <c r="M110" s="323" t="str">
        <f t="shared" si="1"/>
        <v/>
      </c>
      <c r="N110" s="680"/>
      <c r="O110" s="686"/>
      <c r="P110" s="21"/>
      <c r="Q110" s="363"/>
      <c r="S110"/>
      <c r="T110" s="47"/>
      <c r="Y110" s="155" t="s">
        <v>383</v>
      </c>
      <c r="Z110" s="47">
        <f t="shared" si="2"/>
        <v>0</v>
      </c>
    </row>
    <row r="111" spans="1:26" ht="30" hidden="1" customHeight="1">
      <c r="A111" s="360"/>
      <c r="C111" s="65"/>
      <c r="D111" s="432">
        <v>22</v>
      </c>
      <c r="E111" s="949"/>
      <c r="F111" s="950"/>
      <c r="G111" s="681"/>
      <c r="H111" s="598"/>
      <c r="I111" s="598"/>
      <c r="J111" s="598"/>
      <c r="K111" s="599"/>
      <c r="L111" s="599"/>
      <c r="M111" s="323" t="str">
        <f t="shared" si="1"/>
        <v/>
      </c>
      <c r="N111" s="681"/>
      <c r="O111" s="686"/>
      <c r="P111" s="21"/>
      <c r="Q111" s="363"/>
      <c r="S111"/>
      <c r="T111" s="47"/>
      <c r="Y111" s="155" t="s">
        <v>384</v>
      </c>
      <c r="Z111" s="47">
        <f t="shared" si="2"/>
        <v>0</v>
      </c>
    </row>
    <row r="112" spans="1:26" ht="30" hidden="1" customHeight="1">
      <c r="A112" s="360"/>
      <c r="C112" s="65"/>
      <c r="D112" s="432">
        <v>23</v>
      </c>
      <c r="E112" s="947"/>
      <c r="F112" s="948"/>
      <c r="G112" s="680"/>
      <c r="H112" s="596"/>
      <c r="I112" s="596"/>
      <c r="J112" s="596"/>
      <c r="K112" s="597"/>
      <c r="L112" s="597"/>
      <c r="M112" s="323" t="str">
        <f t="shared" si="1"/>
        <v/>
      </c>
      <c r="N112" s="680"/>
      <c r="O112" s="686"/>
      <c r="P112" s="21"/>
      <c r="Q112" s="363"/>
      <c r="S112"/>
      <c r="T112" s="47"/>
      <c r="Y112" s="155" t="s">
        <v>385</v>
      </c>
      <c r="Z112" s="47">
        <f t="shared" si="2"/>
        <v>0</v>
      </c>
    </row>
    <row r="113" spans="1:26" ht="30" hidden="1" customHeight="1">
      <c r="A113" s="360"/>
      <c r="C113" s="65"/>
      <c r="D113" s="432">
        <v>24</v>
      </c>
      <c r="E113" s="949"/>
      <c r="F113" s="950"/>
      <c r="G113" s="681"/>
      <c r="H113" s="598"/>
      <c r="I113" s="598"/>
      <c r="J113" s="598"/>
      <c r="K113" s="599"/>
      <c r="L113" s="599"/>
      <c r="M113" s="323" t="str">
        <f t="shared" si="1"/>
        <v/>
      </c>
      <c r="N113" s="681"/>
      <c r="O113" s="686"/>
      <c r="P113" s="21"/>
      <c r="Q113" s="363"/>
      <c r="S113"/>
      <c r="T113" s="47"/>
      <c r="Y113" s="155" t="s">
        <v>386</v>
      </c>
      <c r="Z113" s="47">
        <f t="shared" si="2"/>
        <v>0</v>
      </c>
    </row>
    <row r="114" spans="1:26" ht="30" hidden="1" customHeight="1">
      <c r="A114" s="360"/>
      <c r="C114" s="65"/>
      <c r="D114" s="432">
        <v>25</v>
      </c>
      <c r="E114" s="947"/>
      <c r="F114" s="948"/>
      <c r="G114" s="680"/>
      <c r="H114" s="596"/>
      <c r="I114" s="596"/>
      <c r="J114" s="596"/>
      <c r="K114" s="597"/>
      <c r="L114" s="597"/>
      <c r="M114" s="323" t="str">
        <f t="shared" si="1"/>
        <v/>
      </c>
      <c r="N114" s="680"/>
      <c r="O114" s="686"/>
      <c r="P114" s="21"/>
      <c r="Q114" s="363"/>
      <c r="S114"/>
      <c r="T114" s="47"/>
      <c r="Y114" s="155" t="s">
        <v>387</v>
      </c>
      <c r="Z114" s="47">
        <f t="shared" si="2"/>
        <v>0</v>
      </c>
    </row>
    <row r="115" spans="1:26" ht="30" hidden="1" customHeight="1">
      <c r="A115" s="360"/>
      <c r="C115" s="65"/>
      <c r="D115" s="432">
        <v>26</v>
      </c>
      <c r="E115" s="949"/>
      <c r="F115" s="950"/>
      <c r="G115" s="681"/>
      <c r="H115" s="598"/>
      <c r="I115" s="598"/>
      <c r="J115" s="598"/>
      <c r="K115" s="599"/>
      <c r="L115" s="599"/>
      <c r="M115" s="323" t="str">
        <f t="shared" si="1"/>
        <v/>
      </c>
      <c r="N115" s="681"/>
      <c r="O115" s="686"/>
      <c r="P115" s="21"/>
      <c r="Q115" s="363"/>
      <c r="S115"/>
      <c r="T115" s="47"/>
      <c r="Y115" s="155" t="s">
        <v>388</v>
      </c>
      <c r="Z115" s="47">
        <f t="shared" si="2"/>
        <v>0</v>
      </c>
    </row>
    <row r="116" spans="1:26" ht="30" hidden="1" customHeight="1">
      <c r="A116" s="360"/>
      <c r="C116" s="65"/>
      <c r="D116" s="432">
        <v>27</v>
      </c>
      <c r="E116" s="947"/>
      <c r="F116" s="948"/>
      <c r="G116" s="680"/>
      <c r="H116" s="596"/>
      <c r="I116" s="596"/>
      <c r="J116" s="596"/>
      <c r="K116" s="597"/>
      <c r="L116" s="597"/>
      <c r="M116" s="323" t="str">
        <f t="shared" si="1"/>
        <v/>
      </c>
      <c r="N116" s="680"/>
      <c r="O116" s="686"/>
      <c r="P116" s="21"/>
      <c r="Q116" s="363"/>
      <c r="S116"/>
      <c r="T116" s="47"/>
      <c r="Y116" s="155" t="s">
        <v>389</v>
      </c>
      <c r="Z116" s="47">
        <f t="shared" si="2"/>
        <v>0</v>
      </c>
    </row>
    <row r="117" spans="1:26" ht="30" hidden="1" customHeight="1">
      <c r="A117" s="360"/>
      <c r="C117" s="65"/>
      <c r="D117" s="432">
        <v>28</v>
      </c>
      <c r="E117" s="949"/>
      <c r="F117" s="950"/>
      <c r="G117" s="681"/>
      <c r="H117" s="598"/>
      <c r="I117" s="598"/>
      <c r="J117" s="598"/>
      <c r="K117" s="599"/>
      <c r="L117" s="599"/>
      <c r="M117" s="323" t="str">
        <f t="shared" si="1"/>
        <v/>
      </c>
      <c r="N117" s="681"/>
      <c r="O117" s="686"/>
      <c r="P117" s="21"/>
      <c r="Q117" s="363"/>
      <c r="S117"/>
      <c r="T117" s="47"/>
      <c r="Y117" s="155" t="s">
        <v>390</v>
      </c>
      <c r="Z117" s="47">
        <f t="shared" si="2"/>
        <v>0</v>
      </c>
    </row>
    <row r="118" spans="1:26" ht="30" hidden="1" customHeight="1">
      <c r="A118" s="360"/>
      <c r="C118" s="65"/>
      <c r="D118" s="432">
        <v>29</v>
      </c>
      <c r="E118" s="947"/>
      <c r="F118" s="948"/>
      <c r="G118" s="680"/>
      <c r="H118" s="596"/>
      <c r="I118" s="596"/>
      <c r="J118" s="596"/>
      <c r="K118" s="597"/>
      <c r="L118" s="597"/>
      <c r="M118" s="323" t="str">
        <f t="shared" si="1"/>
        <v/>
      </c>
      <c r="N118" s="680"/>
      <c r="O118" s="686"/>
      <c r="P118" s="21"/>
      <c r="Q118" s="363"/>
      <c r="S118"/>
      <c r="T118" s="47"/>
      <c r="Y118" s="155" t="s">
        <v>391</v>
      </c>
      <c r="Z118" s="47">
        <f t="shared" si="2"/>
        <v>0</v>
      </c>
    </row>
    <row r="119" spans="1:26" ht="30" hidden="1" customHeight="1">
      <c r="A119" s="360"/>
      <c r="C119" s="65"/>
      <c r="D119" s="432">
        <v>30</v>
      </c>
      <c r="E119" s="949"/>
      <c r="F119" s="950"/>
      <c r="G119" s="681"/>
      <c r="H119" s="598"/>
      <c r="I119" s="598"/>
      <c r="J119" s="598"/>
      <c r="K119" s="599"/>
      <c r="L119" s="599"/>
      <c r="M119" s="323" t="str">
        <f t="shared" si="1"/>
        <v/>
      </c>
      <c r="N119" s="681"/>
      <c r="O119" s="686"/>
      <c r="P119" s="21"/>
      <c r="Q119" s="363"/>
      <c r="S119"/>
      <c r="T119" s="47"/>
      <c r="Y119" s="155" t="s">
        <v>392</v>
      </c>
      <c r="Z119" s="47">
        <f t="shared" si="2"/>
        <v>0</v>
      </c>
    </row>
    <row r="120" spans="1:26" ht="30" hidden="1" customHeight="1">
      <c r="A120" s="360"/>
      <c r="C120" s="65"/>
      <c r="D120" s="432">
        <v>31</v>
      </c>
      <c r="E120" s="947"/>
      <c r="F120" s="948"/>
      <c r="G120" s="680"/>
      <c r="H120" s="596"/>
      <c r="I120" s="596"/>
      <c r="J120" s="596"/>
      <c r="K120" s="597"/>
      <c r="L120" s="597"/>
      <c r="M120" s="323" t="str">
        <f t="shared" si="1"/>
        <v/>
      </c>
      <c r="N120" s="680"/>
      <c r="O120" s="686"/>
      <c r="P120" s="21"/>
      <c r="Q120" s="363"/>
      <c r="S120"/>
      <c r="T120" s="47"/>
      <c r="Y120" s="155" t="s">
        <v>393</v>
      </c>
      <c r="Z120" s="47">
        <f t="shared" si="2"/>
        <v>0</v>
      </c>
    </row>
    <row r="121" spans="1:26" ht="30" hidden="1" customHeight="1">
      <c r="A121" s="360"/>
      <c r="C121" s="65"/>
      <c r="D121" s="432">
        <v>32</v>
      </c>
      <c r="E121" s="949"/>
      <c r="F121" s="950"/>
      <c r="G121" s="681"/>
      <c r="H121" s="598"/>
      <c r="I121" s="598"/>
      <c r="J121" s="598"/>
      <c r="K121" s="599"/>
      <c r="L121" s="599"/>
      <c r="M121" s="323" t="str">
        <f t="shared" si="1"/>
        <v/>
      </c>
      <c r="N121" s="681"/>
      <c r="O121" s="686"/>
      <c r="P121" s="21"/>
      <c r="Q121" s="363"/>
      <c r="S121"/>
      <c r="T121" s="47"/>
      <c r="Y121" s="155" t="s">
        <v>394</v>
      </c>
      <c r="Z121" s="47">
        <f t="shared" si="2"/>
        <v>0</v>
      </c>
    </row>
    <row r="122" spans="1:26" ht="30" hidden="1" customHeight="1">
      <c r="A122" s="360"/>
      <c r="C122" s="65"/>
      <c r="D122" s="432">
        <v>33</v>
      </c>
      <c r="E122" s="947"/>
      <c r="F122" s="948"/>
      <c r="G122" s="680"/>
      <c r="H122" s="596"/>
      <c r="I122" s="596"/>
      <c r="J122" s="596"/>
      <c r="K122" s="597"/>
      <c r="L122" s="597"/>
      <c r="M122" s="323" t="str">
        <f t="shared" si="1"/>
        <v/>
      </c>
      <c r="N122" s="680"/>
      <c r="O122" s="686"/>
      <c r="P122" s="21"/>
      <c r="Q122" s="363"/>
      <c r="S122"/>
      <c r="T122" s="47"/>
      <c r="Y122" s="155" t="s">
        <v>395</v>
      </c>
      <c r="Z122" s="47">
        <f t="shared" si="2"/>
        <v>0</v>
      </c>
    </row>
    <row r="123" spans="1:26" ht="30" hidden="1" customHeight="1">
      <c r="A123" s="360"/>
      <c r="C123" s="65"/>
      <c r="D123" s="432">
        <v>34</v>
      </c>
      <c r="E123" s="949"/>
      <c r="F123" s="950"/>
      <c r="G123" s="681"/>
      <c r="H123" s="598"/>
      <c r="I123" s="598"/>
      <c r="J123" s="598"/>
      <c r="K123" s="599"/>
      <c r="L123" s="599"/>
      <c r="M123" s="323" t="str">
        <f t="shared" si="1"/>
        <v/>
      </c>
      <c r="N123" s="681"/>
      <c r="O123" s="686"/>
      <c r="P123" s="21"/>
      <c r="Q123" s="363"/>
      <c r="S123"/>
      <c r="T123" s="47"/>
      <c r="Y123" s="155" t="s">
        <v>396</v>
      </c>
      <c r="Z123" s="47">
        <f t="shared" si="2"/>
        <v>0</v>
      </c>
    </row>
    <row r="124" spans="1:26" ht="30" hidden="1" customHeight="1">
      <c r="A124" s="360"/>
      <c r="C124" s="65"/>
      <c r="D124" s="432">
        <v>35</v>
      </c>
      <c r="E124" s="947"/>
      <c r="F124" s="948"/>
      <c r="G124" s="680"/>
      <c r="H124" s="596"/>
      <c r="I124" s="596"/>
      <c r="J124" s="596"/>
      <c r="K124" s="597"/>
      <c r="L124" s="597"/>
      <c r="M124" s="323" t="str">
        <f>IF(L124="","",K124/L124)</f>
        <v/>
      </c>
      <c r="N124" s="680"/>
      <c r="O124" s="686"/>
      <c r="P124" s="21"/>
      <c r="Q124" s="363"/>
      <c r="S124"/>
      <c r="T124" s="47"/>
      <c r="Y124" s="155" t="s">
        <v>397</v>
      </c>
      <c r="Z124" s="47">
        <f t="shared" si="2"/>
        <v>0</v>
      </c>
    </row>
    <row r="125" spans="1:26" ht="30" hidden="1" customHeight="1">
      <c r="A125" s="360"/>
      <c r="C125" s="65"/>
      <c r="D125" s="432">
        <v>36</v>
      </c>
      <c r="E125" s="949"/>
      <c r="F125" s="950"/>
      <c r="G125" s="681"/>
      <c r="H125" s="598"/>
      <c r="I125" s="598"/>
      <c r="J125" s="598"/>
      <c r="K125" s="599"/>
      <c r="L125" s="599"/>
      <c r="M125" s="323" t="str">
        <f t="shared" si="1"/>
        <v/>
      </c>
      <c r="N125" s="681"/>
      <c r="O125" s="686"/>
      <c r="P125" s="21"/>
      <c r="Q125" s="363"/>
      <c r="S125"/>
      <c r="T125" s="47"/>
      <c r="Y125" s="155" t="s">
        <v>398</v>
      </c>
      <c r="Z125" s="47">
        <f t="shared" si="2"/>
        <v>0</v>
      </c>
    </row>
    <row r="126" spans="1:26" ht="30" hidden="1" customHeight="1">
      <c r="A126" s="360"/>
      <c r="C126" s="65"/>
      <c r="D126" s="432">
        <v>37</v>
      </c>
      <c r="E126" s="947"/>
      <c r="F126" s="948"/>
      <c r="G126" s="680"/>
      <c r="H126" s="596"/>
      <c r="I126" s="596"/>
      <c r="J126" s="596"/>
      <c r="K126" s="597"/>
      <c r="L126" s="597"/>
      <c r="M126" s="323" t="str">
        <f t="shared" si="1"/>
        <v/>
      </c>
      <c r="N126" s="680"/>
      <c r="O126" s="686"/>
      <c r="P126" s="21"/>
      <c r="Q126" s="363"/>
      <c r="S126"/>
      <c r="T126" s="47"/>
      <c r="Y126" s="155" t="s">
        <v>399</v>
      </c>
      <c r="Z126" s="47">
        <f t="shared" si="2"/>
        <v>0</v>
      </c>
    </row>
    <row r="127" spans="1:26" ht="30" hidden="1" customHeight="1">
      <c r="A127" s="360"/>
      <c r="C127" s="65"/>
      <c r="D127" s="432">
        <v>38</v>
      </c>
      <c r="E127" s="949"/>
      <c r="F127" s="950"/>
      <c r="G127" s="681"/>
      <c r="H127" s="598"/>
      <c r="I127" s="598"/>
      <c r="J127" s="598"/>
      <c r="K127" s="599"/>
      <c r="L127" s="599"/>
      <c r="M127" s="323" t="str">
        <f t="shared" si="1"/>
        <v/>
      </c>
      <c r="N127" s="681"/>
      <c r="O127" s="686"/>
      <c r="P127" s="21"/>
      <c r="Q127" s="363"/>
      <c r="S127"/>
      <c r="T127" s="47"/>
      <c r="Y127" s="155" t="s">
        <v>400</v>
      </c>
      <c r="Z127" s="47">
        <f t="shared" si="2"/>
        <v>0</v>
      </c>
    </row>
    <row r="128" spans="1:26" ht="30" hidden="1" customHeight="1">
      <c r="A128" s="360"/>
      <c r="C128" s="65"/>
      <c r="D128" s="432">
        <v>39</v>
      </c>
      <c r="E128" s="947"/>
      <c r="F128" s="948"/>
      <c r="G128" s="680"/>
      <c r="H128" s="596"/>
      <c r="I128" s="596"/>
      <c r="J128" s="596"/>
      <c r="K128" s="597"/>
      <c r="L128" s="597"/>
      <c r="M128" s="323" t="str">
        <f t="shared" si="1"/>
        <v/>
      </c>
      <c r="N128" s="680"/>
      <c r="O128" s="686"/>
      <c r="P128" s="21"/>
      <c r="Q128" s="363"/>
      <c r="S128"/>
      <c r="T128" s="47"/>
      <c r="Y128" s="155" t="s">
        <v>401</v>
      </c>
      <c r="Z128" s="47">
        <f t="shared" si="2"/>
        <v>0</v>
      </c>
    </row>
    <row r="129" spans="1:26" ht="30" hidden="1" customHeight="1">
      <c r="A129" s="360"/>
      <c r="C129" s="65"/>
      <c r="D129" s="432">
        <v>40</v>
      </c>
      <c r="E129" s="949"/>
      <c r="F129" s="950"/>
      <c r="G129" s="681"/>
      <c r="H129" s="598"/>
      <c r="I129" s="598"/>
      <c r="J129" s="598"/>
      <c r="K129" s="599"/>
      <c r="L129" s="599"/>
      <c r="M129" s="323" t="str">
        <f t="shared" si="1"/>
        <v/>
      </c>
      <c r="N129" s="681"/>
      <c r="O129" s="686"/>
      <c r="P129" s="21"/>
      <c r="Q129" s="363"/>
      <c r="S129"/>
      <c r="T129" s="47"/>
      <c r="Y129" s="155" t="s">
        <v>402</v>
      </c>
      <c r="Z129" s="47">
        <f t="shared" si="2"/>
        <v>0</v>
      </c>
    </row>
    <row r="130" spans="1:26">
      <c r="A130" s="360"/>
      <c r="C130" s="74"/>
      <c r="D130" s="73"/>
      <c r="E130" s="73"/>
      <c r="F130" s="73"/>
      <c r="G130" s="73"/>
      <c r="H130" s="73"/>
      <c r="I130" s="73"/>
      <c r="J130" s="73"/>
      <c r="K130" s="73"/>
      <c r="L130" s="679"/>
      <c r="M130" s="195"/>
      <c r="N130" s="683"/>
      <c r="O130" s="73"/>
      <c r="P130" s="59"/>
      <c r="Q130" s="363"/>
      <c r="R130" s="47"/>
      <c r="S130"/>
      <c r="W130" s="540" t="s">
        <v>403</v>
      </c>
      <c r="X130" s="523" t="str">
        <f>IF(SUM(Z90:Z129)&gt;0,"Not Complete","Complete")</f>
        <v>Not Complete</v>
      </c>
    </row>
    <row r="131" spans="1:26" ht="15" customHeight="1" thickBot="1">
      <c r="A131" s="370"/>
      <c r="B131" s="371"/>
      <c r="C131" s="371"/>
      <c r="D131" s="371"/>
      <c r="E131" s="371"/>
      <c r="F131" s="371"/>
      <c r="G131" s="371"/>
      <c r="H131" s="371"/>
      <c r="I131" s="371"/>
      <c r="J131" s="371"/>
      <c r="K131" s="371"/>
      <c r="L131" s="371"/>
      <c r="M131" s="371"/>
      <c r="N131" s="678"/>
      <c r="O131" s="400"/>
      <c r="P131" s="371"/>
      <c r="Q131" s="372"/>
    </row>
    <row r="132" spans="1:26" ht="15" customHeight="1"/>
    <row r="133" spans="1:26" ht="15" customHeight="1"/>
    <row r="134" spans="1:26" ht="15" customHeight="1"/>
    <row r="135" spans="1:26" ht="15" customHeight="1"/>
    <row r="136" spans="1:26" ht="15" customHeight="1"/>
    <row r="137" spans="1:26" ht="15" customHeight="1"/>
    <row r="138" spans="1:26" ht="15" customHeight="1"/>
    <row r="139" spans="1:26" ht="15" customHeight="1"/>
    <row r="140" spans="1:26" ht="15" customHeight="1"/>
    <row r="141" spans="1:26" ht="15" customHeight="1"/>
    <row r="142" spans="1:26" ht="15" customHeight="1"/>
    <row r="143" spans="1:26" ht="15" customHeight="1"/>
    <row r="144" spans="1:26" ht="15" customHeight="1"/>
    <row r="145" ht="15" customHeight="1"/>
    <row r="146" ht="15" customHeight="1"/>
    <row r="147" ht="15" customHeight="1"/>
    <row r="148" ht="15" customHeight="1"/>
    <row r="149" ht="15" customHeight="1"/>
    <row r="150" ht="15" customHeight="1"/>
    <row r="151" ht="15" customHeight="1"/>
    <row r="152" ht="15" customHeight="1"/>
    <row r="153" ht="15" customHeight="1"/>
    <row r="154" ht="15" customHeight="1"/>
    <row r="155" ht="15" customHeight="1"/>
    <row r="156" ht="15" customHeight="1"/>
    <row r="157" ht="15" customHeight="1"/>
    <row r="158" ht="15" customHeight="1"/>
    <row r="159" ht="15" customHeight="1"/>
    <row r="160" ht="15" customHeight="1"/>
    <row r="161" ht="15" customHeight="1"/>
    <row r="162" ht="15" customHeight="1"/>
    <row r="163" ht="15" customHeight="1"/>
    <row r="164" ht="15" customHeight="1"/>
    <row r="165" ht="15" customHeight="1"/>
    <row r="166" ht="15" customHeight="1"/>
    <row r="167" ht="15" customHeight="1"/>
    <row r="168" ht="15" customHeight="1"/>
    <row r="169" ht="15" customHeight="1"/>
    <row r="170" ht="15" customHeight="1"/>
    <row r="171" ht="15" customHeight="1"/>
  </sheetData>
  <sheetProtection algorithmName="SHA-512" hashValue="dWX3yjpZp5WC46L93t0wj8c7cVPyUqP8gfau9Aexf6XMzwnrqShSlBxi902MombFw9thbs4llwN5mGsRBrudEg==" saltValue="CIz5C1KBiRk+GQ6EBD+M2g==" spinCount="100000" sheet="1" selectLockedCells="1"/>
  <mergeCells count="104">
    <mergeCell ref="A1:F1"/>
    <mergeCell ref="C7:L7"/>
    <mergeCell ref="D20:K20"/>
    <mergeCell ref="C39:L39"/>
    <mergeCell ref="H46:K46"/>
    <mergeCell ref="H47:K47"/>
    <mergeCell ref="H48:K48"/>
    <mergeCell ref="H49:K49"/>
    <mergeCell ref="H50:K50"/>
    <mergeCell ref="D28:K28"/>
    <mergeCell ref="D34:K34"/>
    <mergeCell ref="C3:L3"/>
    <mergeCell ref="E49:G49"/>
    <mergeCell ref="E48:G48"/>
    <mergeCell ref="F5:L5"/>
    <mergeCell ref="D12:H12"/>
    <mergeCell ref="C5:E5"/>
    <mergeCell ref="D19:H19"/>
    <mergeCell ref="E46:G46"/>
    <mergeCell ref="E47:G47"/>
    <mergeCell ref="G43:H43"/>
    <mergeCell ref="H37:I37"/>
    <mergeCell ref="D41:H41"/>
    <mergeCell ref="D43:F43"/>
    <mergeCell ref="D80:N80"/>
    <mergeCell ref="D81:N81"/>
    <mergeCell ref="D83:N83"/>
    <mergeCell ref="C78:P78"/>
    <mergeCell ref="H70:I70"/>
    <mergeCell ref="C63:L63"/>
    <mergeCell ref="D66:K66"/>
    <mergeCell ref="E121:F121"/>
    <mergeCell ref="E119:F119"/>
    <mergeCell ref="E120:F120"/>
    <mergeCell ref="E105:F105"/>
    <mergeCell ref="E97:F97"/>
    <mergeCell ref="E98:F98"/>
    <mergeCell ref="E101:F101"/>
    <mergeCell ref="E102:F102"/>
    <mergeCell ref="E103:F103"/>
    <mergeCell ref="E104:F104"/>
    <mergeCell ref="E113:F113"/>
    <mergeCell ref="E106:F106"/>
    <mergeCell ref="E99:F99"/>
    <mergeCell ref="E100:F100"/>
    <mergeCell ref="E89:F89"/>
    <mergeCell ref="E90:F90"/>
    <mergeCell ref="D88:F88"/>
    <mergeCell ref="E129:F129"/>
    <mergeCell ref="E125:F125"/>
    <mergeCell ref="E126:F126"/>
    <mergeCell ref="E127:F127"/>
    <mergeCell ref="E128:F128"/>
    <mergeCell ref="E124:F124"/>
    <mergeCell ref="E118:F118"/>
    <mergeCell ref="E117:F117"/>
    <mergeCell ref="E115:F115"/>
    <mergeCell ref="E116:F116"/>
    <mergeCell ref="E122:F122"/>
    <mergeCell ref="E123:F123"/>
    <mergeCell ref="E114:F114"/>
    <mergeCell ref="E107:F107"/>
    <mergeCell ref="E108:F108"/>
    <mergeCell ref="E109:F109"/>
    <mergeCell ref="E110:F110"/>
    <mergeCell ref="E111:F111"/>
    <mergeCell ref="E96:F96"/>
    <mergeCell ref="E93:F93"/>
    <mergeCell ref="E91:F91"/>
    <mergeCell ref="E95:F95"/>
    <mergeCell ref="E92:F92"/>
    <mergeCell ref="E94:F94"/>
    <mergeCell ref="E112:F112"/>
    <mergeCell ref="E50:G50"/>
    <mergeCell ref="D57:I57"/>
    <mergeCell ref="H76:I76"/>
    <mergeCell ref="D75:K75"/>
    <mergeCell ref="H73:I73"/>
    <mergeCell ref="D65:K65"/>
    <mergeCell ref="D69:K69"/>
    <mergeCell ref="D72:K72"/>
    <mergeCell ref="D59:H59"/>
    <mergeCell ref="D55:K55"/>
    <mergeCell ref="D60:K60"/>
    <mergeCell ref="H51:K51"/>
    <mergeCell ref="E51:G51"/>
    <mergeCell ref="D54:K54"/>
    <mergeCell ref="D68:K68"/>
    <mergeCell ref="D71:K71"/>
    <mergeCell ref="D74:K74"/>
    <mergeCell ref="D23:K23"/>
    <mergeCell ref="D25:H25"/>
    <mergeCell ref="D26:K26"/>
    <mergeCell ref="D31:H31"/>
    <mergeCell ref="D32:K32"/>
    <mergeCell ref="D35:K35"/>
    <mergeCell ref="D22:K22"/>
    <mergeCell ref="D10:K10"/>
    <mergeCell ref="D8:G8"/>
    <mergeCell ref="D14:H14"/>
    <mergeCell ref="D17:K17"/>
    <mergeCell ref="D16:K16"/>
    <mergeCell ref="D29:K29"/>
    <mergeCell ref="D9:K9"/>
  </mergeCells>
  <conditionalFormatting sqref="O93:O129 L130 M90:M129">
    <cfRule type="expression" dxfId="76" priority="17">
      <formula>L90&lt;11.5</formula>
    </cfRule>
    <cfRule type="expression" dxfId="75" priority="18">
      <formula>L90&gt;25</formula>
    </cfRule>
  </conditionalFormatting>
  <conditionalFormatting sqref="D91:D129">
    <cfRule type="expression" dxfId="74" priority="89">
      <formula>#REF!="TRUE"</formula>
    </cfRule>
  </conditionalFormatting>
  <conditionalFormatting sqref="D60">
    <cfRule type="expression" dxfId="73" priority="169">
      <formula>$J$57="Yes"</formula>
    </cfRule>
  </conditionalFormatting>
  <dataValidations xWindow="520" yWindow="578" count="7">
    <dataValidation type="whole" allowBlank="1" showInputMessage="1" showErrorMessage="1" sqref="K90:L129" xr:uid="{00000000-0002-0000-0600-000000000000}">
      <formula1>1</formula1>
      <formula2>2000</formula2>
    </dataValidation>
    <dataValidation allowBlank="1" showErrorMessage="1" sqref="D47:D51" xr:uid="{00000000-0002-0000-0600-000001000000}"/>
    <dataValidation type="list" allowBlank="1" showInputMessage="1" showErrorMessage="1" sqref="J57" xr:uid="{00000000-0002-0000-0600-000002000000}">
      <formula1>$R$56:$R$58</formula1>
    </dataValidation>
    <dataValidation type="whole" allowBlank="1" showInputMessage="1" showErrorMessage="1" sqref="I12 I14:I15" xr:uid="{00000000-0002-0000-0600-000003000000}">
      <formula1>1</formula1>
      <formula2>500</formula2>
    </dataValidation>
    <dataValidation type="list" allowBlank="1" showInputMessage="1" showErrorMessage="1" sqref="G43:H43" xr:uid="{00000000-0002-0000-0600-000004000000}">
      <formula1>$R$42:$R$44</formula1>
    </dataValidation>
    <dataValidation type="whole" allowBlank="1" showInputMessage="1" showErrorMessage="1" sqref="H90:J129" xr:uid="{00000000-0002-0000-0600-000005000000}">
      <formula1>0</formula1>
      <formula2>200</formula2>
    </dataValidation>
    <dataValidation type="list" allowBlank="1" showInputMessage="1" showErrorMessage="1" sqref="N90:N129" xr:uid="{00000000-0002-0000-0600-000006000000}">
      <formula1>$T$84:$T$87</formula1>
    </dataValidation>
  </dataValidations>
  <hyperlinks>
    <hyperlink ref="A1:F1" location="'Cover sheet'!A1" display="Click Here to Return to Cover Sheet" xr:uid="{00000000-0004-0000-0600-000000000000}"/>
  </hyperlinks>
  <pageMargins left="0.45" right="0.25" top="0.5" bottom="0.5" header="0.3" footer="0.3"/>
  <pageSetup paperSize="5" scale="46" orientation="portrait" r:id="rId1"/>
  <headerFooter>
    <oddHeader>&amp;C&amp;A&amp;RPage &amp;P</oddHeader>
  </headerFooter>
  <rowBreaks count="1" manualBreakCount="1">
    <brk id="67" max="13" man="1"/>
  </row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autoPageBreaks="0" fitToPage="1"/>
  </sheetPr>
  <dimension ref="A1:AP262"/>
  <sheetViews>
    <sheetView showGridLines="0" topLeftCell="A20" zoomScale="90" zoomScaleNormal="90" workbookViewId="0">
      <selection activeCell="H12" sqref="H12"/>
    </sheetView>
  </sheetViews>
  <sheetFormatPr defaultColWidth="9.140625" defaultRowHeight="15"/>
  <cols>
    <col min="1" max="1" width="2" customWidth="1"/>
    <col min="2" max="2" width="3.42578125" customWidth="1"/>
    <col min="3" max="3" width="27.140625" customWidth="1"/>
    <col min="4" max="4" width="40.7109375" customWidth="1"/>
    <col min="5" max="6" width="20.7109375" customWidth="1"/>
    <col min="7" max="7" width="23.7109375" customWidth="1"/>
    <col min="8" max="8" width="22.7109375" customWidth="1"/>
    <col min="9" max="11" width="4.5703125" customWidth="1"/>
    <col min="12" max="14" width="4.5703125" hidden="1" customWidth="1"/>
    <col min="15" max="15" width="11.5703125" hidden="1" customWidth="1"/>
    <col min="16" max="16" width="14.28515625" style="47" hidden="1" customWidth="1"/>
    <col min="17" max="17" width="12.7109375" hidden="1" customWidth="1"/>
    <col min="18" max="18" width="4.5703125" hidden="1" customWidth="1"/>
    <col min="19" max="26" width="4.5703125" customWidth="1"/>
    <col min="27" max="27" width="2.7109375" customWidth="1"/>
    <col min="28" max="57" width="9.140625" customWidth="1"/>
  </cols>
  <sheetData>
    <row r="1" spans="1:42" ht="18" customHeight="1" thickBot="1">
      <c r="A1" s="982" t="s">
        <v>33</v>
      </c>
      <c r="B1" s="982"/>
      <c r="C1" s="982"/>
      <c r="D1" s="647"/>
      <c r="E1" s="646"/>
      <c r="F1" s="646"/>
    </row>
    <row r="2" spans="1:42" ht="18" customHeight="1">
      <c r="A2" s="351"/>
      <c r="B2" s="390"/>
      <c r="C2" s="390"/>
      <c r="D2" s="390"/>
      <c r="E2" s="390"/>
      <c r="F2" s="390"/>
      <c r="G2" s="390"/>
      <c r="H2" s="390"/>
      <c r="I2" s="390"/>
      <c r="J2" s="392"/>
    </row>
    <row r="3" spans="1:42" ht="23.25">
      <c r="A3" s="360"/>
      <c r="B3" s="759" t="s">
        <v>404</v>
      </c>
      <c r="C3" s="759"/>
      <c r="D3" s="759"/>
      <c r="E3" s="759"/>
      <c r="F3" s="759"/>
      <c r="G3" s="759"/>
      <c r="H3" s="759"/>
      <c r="I3" s="759"/>
      <c r="J3" s="449"/>
      <c r="K3" s="710"/>
      <c r="L3" s="710"/>
      <c r="M3" s="710"/>
      <c r="N3" s="710"/>
      <c r="O3" s="710"/>
      <c r="P3" s="564"/>
      <c r="Q3" s="710"/>
      <c r="R3" s="710"/>
      <c r="S3" s="710"/>
      <c r="T3" s="710"/>
      <c r="U3" s="710"/>
      <c r="V3" s="710"/>
      <c r="W3" s="710"/>
      <c r="X3" s="710"/>
      <c r="Y3" s="710"/>
      <c r="Z3" s="710"/>
    </row>
    <row r="4" spans="1:42" ht="6.95" customHeight="1">
      <c r="A4" s="360"/>
      <c r="J4" s="363"/>
    </row>
    <row r="5" spans="1:42" ht="15.75">
      <c r="A5" s="360"/>
      <c r="C5" s="733" t="s">
        <v>37</v>
      </c>
      <c r="D5" s="983" t="s">
        <v>405</v>
      </c>
      <c r="E5" s="984"/>
      <c r="F5" s="984"/>
      <c r="G5" s="984"/>
      <c r="H5" s="985"/>
      <c r="J5" s="363"/>
    </row>
    <row r="6" spans="1:42" ht="6.95" customHeight="1">
      <c r="A6" s="360"/>
      <c r="C6" s="117"/>
      <c r="D6" s="137"/>
      <c r="E6" s="137"/>
      <c r="F6" s="137"/>
      <c r="G6" s="137"/>
      <c r="H6" s="137"/>
      <c r="J6" s="363"/>
    </row>
    <row r="7" spans="1:42" ht="20.100000000000001" customHeight="1">
      <c r="A7" s="360"/>
      <c r="B7" s="772" t="s">
        <v>406</v>
      </c>
      <c r="C7" s="773"/>
      <c r="D7" s="773"/>
      <c r="E7" s="773"/>
      <c r="F7" s="773"/>
      <c r="G7" s="773"/>
      <c r="H7" s="773"/>
      <c r="I7" s="774"/>
      <c r="J7" s="394"/>
      <c r="K7" s="136"/>
      <c r="L7" s="136"/>
      <c r="M7" s="136"/>
      <c r="N7" s="136"/>
      <c r="O7" s="136"/>
      <c r="P7" s="46"/>
      <c r="Q7" s="136"/>
      <c r="R7" s="136"/>
      <c r="S7" s="136"/>
      <c r="T7" s="136"/>
      <c r="U7" s="136"/>
      <c r="V7" s="136"/>
      <c r="W7" s="136"/>
      <c r="X7" s="136"/>
      <c r="Y7" s="136"/>
      <c r="Z7" s="136"/>
      <c r="AB7" s="136"/>
      <c r="AC7" s="136"/>
      <c r="AD7" s="136"/>
      <c r="AE7" s="211"/>
      <c r="AF7" s="211"/>
      <c r="AG7" s="211"/>
      <c r="AH7" s="211"/>
      <c r="AI7" s="211"/>
      <c r="AJ7" s="211"/>
      <c r="AM7" s="12"/>
      <c r="AN7" s="12"/>
      <c r="AO7" s="12"/>
      <c r="AP7" s="12"/>
    </row>
    <row r="8" spans="1:42" ht="9.9499999999999993" customHeight="1">
      <c r="A8" s="360"/>
      <c r="B8" s="312"/>
      <c r="C8" s="98"/>
      <c r="D8" s="98"/>
      <c r="E8" s="98"/>
      <c r="F8" s="98"/>
      <c r="G8" s="98"/>
      <c r="H8" s="98"/>
      <c r="I8" s="313"/>
      <c r="J8" s="394"/>
      <c r="K8" s="136"/>
      <c r="L8" s="136"/>
      <c r="M8" s="136"/>
      <c r="N8" s="136"/>
      <c r="O8" s="136"/>
      <c r="P8" s="46"/>
      <c r="Q8" s="136"/>
      <c r="R8" s="136"/>
      <c r="S8" s="136"/>
      <c r="T8" s="136"/>
      <c r="U8" s="136"/>
      <c r="V8" s="136"/>
      <c r="W8" s="136"/>
      <c r="X8" s="136"/>
      <c r="Y8" s="136"/>
      <c r="Z8" s="136"/>
      <c r="AB8" s="136"/>
      <c r="AC8" s="136"/>
      <c r="AD8" s="136"/>
      <c r="AE8" s="211"/>
      <c r="AF8" s="211"/>
      <c r="AG8" s="211"/>
      <c r="AH8" s="211"/>
      <c r="AI8" s="211"/>
      <c r="AJ8" s="211"/>
      <c r="AM8" s="12"/>
      <c r="AN8" s="12"/>
      <c r="AO8" s="12"/>
      <c r="AP8" s="12"/>
    </row>
    <row r="9" spans="1:42" ht="20.100000000000001" customHeight="1">
      <c r="A9" s="360"/>
      <c r="B9" s="444"/>
      <c r="C9" s="990" t="s">
        <v>407</v>
      </c>
      <c r="D9" s="991"/>
      <c r="E9" s="991"/>
      <c r="F9" s="991"/>
      <c r="G9" s="991"/>
      <c r="H9" s="992"/>
      <c r="I9" s="623"/>
      <c r="J9" s="394"/>
      <c r="K9" s="136"/>
      <c r="L9" s="136"/>
      <c r="M9" s="136"/>
      <c r="N9" s="136"/>
      <c r="O9" s="136"/>
      <c r="P9" s="46"/>
      <c r="Q9" s="136"/>
      <c r="R9" s="136"/>
      <c r="S9" s="136"/>
      <c r="T9" s="136"/>
      <c r="U9" s="136"/>
      <c r="V9" s="136"/>
      <c r="W9" s="136"/>
      <c r="X9" s="136"/>
      <c r="Y9" s="136"/>
      <c r="Z9" s="136"/>
      <c r="AB9" s="136"/>
      <c r="AC9" s="136"/>
      <c r="AD9" s="136"/>
      <c r="AE9" s="211"/>
      <c r="AF9" s="211"/>
      <c r="AG9" s="211"/>
      <c r="AH9" s="211"/>
      <c r="AI9" s="211"/>
      <c r="AJ9" s="211"/>
      <c r="AM9" s="12"/>
      <c r="AN9" s="12"/>
      <c r="AO9" s="12"/>
      <c r="AP9" s="12"/>
    </row>
    <row r="10" spans="1:42" ht="65.25" customHeight="1">
      <c r="A10" s="360"/>
      <c r="B10" s="298"/>
      <c r="C10" s="987" t="s">
        <v>408</v>
      </c>
      <c r="D10" s="988"/>
      <c r="E10" s="988"/>
      <c r="F10" s="988"/>
      <c r="G10" s="988"/>
      <c r="H10" s="989"/>
      <c r="I10" s="298"/>
      <c r="J10" s="398"/>
      <c r="K10" s="54"/>
      <c r="L10" s="54"/>
      <c r="M10" s="54"/>
      <c r="N10" s="54"/>
      <c r="O10" s="46" t="s">
        <v>41</v>
      </c>
      <c r="P10" s="547" t="s">
        <v>95</v>
      </c>
      <c r="Q10" s="548" t="s">
        <v>96</v>
      </c>
      <c r="R10" s="54"/>
      <c r="S10" s="54"/>
      <c r="T10" s="54"/>
      <c r="U10" s="54"/>
      <c r="V10" s="54"/>
      <c r="W10" s="54"/>
      <c r="X10" s="54"/>
      <c r="Y10" s="54"/>
      <c r="Z10" s="54"/>
      <c r="AA10" s="711"/>
      <c r="AB10" s="711"/>
      <c r="AC10" s="20"/>
      <c r="AD10" s="294"/>
      <c r="AE10" s="213"/>
      <c r="AF10" s="213"/>
      <c r="AG10" s="213"/>
      <c r="AH10" s="213"/>
      <c r="AI10" s="213"/>
      <c r="AJ10" s="213"/>
      <c r="AM10" s="12"/>
      <c r="AN10" s="12"/>
      <c r="AO10" s="12"/>
      <c r="AP10" s="12"/>
    </row>
    <row r="11" spans="1:42" ht="9.9499999999999993" customHeight="1">
      <c r="A11" s="360"/>
      <c r="B11" s="293"/>
      <c r="C11" s="165"/>
      <c r="D11" s="165"/>
      <c r="E11" s="165"/>
      <c r="F11" s="165"/>
      <c r="G11" s="165"/>
      <c r="H11" s="295"/>
      <c r="I11" s="171"/>
      <c r="J11" s="398"/>
      <c r="K11" s="54"/>
      <c r="L11" s="54"/>
      <c r="M11" s="54"/>
      <c r="N11" s="54"/>
      <c r="R11" s="54"/>
      <c r="S11" s="54"/>
      <c r="T11" s="54"/>
      <c r="U11" s="54"/>
      <c r="V11" s="54"/>
      <c r="W11" s="54"/>
      <c r="X11" s="54"/>
      <c r="Y11" s="54"/>
      <c r="Z11" s="54"/>
      <c r="AA11" s="711"/>
      <c r="AB11" s="711"/>
      <c r="AC11" s="20"/>
      <c r="AD11" s="294"/>
      <c r="AE11" s="213"/>
      <c r="AF11" s="213"/>
      <c r="AG11" s="213"/>
      <c r="AH11" s="213"/>
      <c r="AI11" s="213"/>
      <c r="AJ11" s="213"/>
      <c r="AM11" s="12"/>
      <c r="AN11" s="12"/>
      <c r="AO11" s="12"/>
      <c r="AP11" s="12"/>
    </row>
    <row r="12" spans="1:42" ht="18.75" customHeight="1">
      <c r="A12" s="360"/>
      <c r="B12" s="60"/>
      <c r="C12" s="931" t="s">
        <v>409</v>
      </c>
      <c r="D12" s="931"/>
      <c r="E12" s="931"/>
      <c r="F12" s="931"/>
      <c r="G12" s="931"/>
      <c r="H12" s="604"/>
      <c r="I12" s="55"/>
      <c r="J12" s="398"/>
      <c r="K12" s="54"/>
      <c r="L12" s="54"/>
      <c r="M12" s="54"/>
      <c r="N12" s="54"/>
      <c r="O12" s="541" t="s">
        <v>175</v>
      </c>
      <c r="P12" s="565">
        <f>IF(H12="",1,0)</f>
        <v>1</v>
      </c>
      <c r="Q12" s="54"/>
      <c r="R12" s="54"/>
      <c r="S12" s="54"/>
      <c r="T12" s="54"/>
      <c r="U12" s="54"/>
      <c r="V12" s="54"/>
      <c r="W12" s="54"/>
      <c r="X12" s="54"/>
      <c r="Y12" s="54"/>
      <c r="Z12" s="54"/>
      <c r="AB12" s="64"/>
      <c r="AC12" s="8"/>
      <c r="AM12" s="12"/>
      <c r="AN12" s="12"/>
      <c r="AO12" s="12"/>
      <c r="AP12" s="12"/>
    </row>
    <row r="13" spans="1:42" ht="6.75" customHeight="1">
      <c r="A13" s="360"/>
      <c r="B13" s="60"/>
      <c r="C13" s="725"/>
      <c r="D13" s="725"/>
      <c r="E13" s="725"/>
      <c r="G13" s="54"/>
      <c r="H13" s="54"/>
      <c r="I13" s="55"/>
      <c r="J13" s="398"/>
      <c r="K13" s="54"/>
      <c r="L13" s="54"/>
      <c r="M13" s="54"/>
      <c r="N13" s="54"/>
      <c r="O13" s="541"/>
      <c r="P13" s="565"/>
      <c r="Q13" s="54"/>
      <c r="R13" s="54"/>
      <c r="S13" s="54"/>
      <c r="T13" s="54"/>
      <c r="U13" s="54"/>
      <c r="V13" s="54"/>
      <c r="W13" s="54"/>
      <c r="X13" s="54"/>
      <c r="Y13" s="54"/>
      <c r="Z13" s="54"/>
      <c r="AB13" s="64"/>
      <c r="AC13" s="8"/>
      <c r="AM13" s="12"/>
      <c r="AN13" s="12"/>
      <c r="AO13" s="12"/>
      <c r="AP13" s="12"/>
    </row>
    <row r="14" spans="1:42" ht="20.100000000000001" customHeight="1">
      <c r="A14" s="360"/>
      <c r="B14" s="60"/>
      <c r="C14" s="801" t="s">
        <v>410</v>
      </c>
      <c r="D14" s="801"/>
      <c r="E14" s="801"/>
      <c r="F14" s="801"/>
      <c r="G14" s="801"/>
      <c r="H14" s="538"/>
      <c r="I14" s="445"/>
      <c r="J14" s="450"/>
      <c r="K14" s="378"/>
      <c r="L14" s="378"/>
      <c r="M14" s="560" t="s">
        <v>36</v>
      </c>
      <c r="N14" s="378"/>
      <c r="O14" s="562" t="s">
        <v>283</v>
      </c>
      <c r="P14" s="565">
        <f>IF(H14="",1,0)</f>
        <v>1</v>
      </c>
      <c r="Q14" s="378"/>
      <c r="R14" s="378"/>
      <c r="S14" s="378"/>
      <c r="T14" s="378"/>
      <c r="U14" s="378"/>
      <c r="V14" s="378"/>
      <c r="W14" s="378"/>
      <c r="X14" s="378"/>
      <c r="Y14" s="378"/>
      <c r="Z14" s="378"/>
      <c r="AA14" s="378"/>
      <c r="AB14" s="718"/>
      <c r="AD14" s="294"/>
      <c r="AE14" s="213"/>
      <c r="AF14" s="213"/>
      <c r="AG14" s="213"/>
      <c r="AH14" s="213"/>
      <c r="AI14" s="213"/>
      <c r="AJ14" s="213"/>
      <c r="AM14" s="12"/>
      <c r="AN14" s="12"/>
      <c r="AO14" s="12"/>
      <c r="AP14" s="12"/>
    </row>
    <row r="15" spans="1:42" ht="20.100000000000001" customHeight="1">
      <c r="A15" s="360"/>
      <c r="B15" s="60"/>
      <c r="C15" s="801"/>
      <c r="D15" s="801"/>
      <c r="E15" s="801"/>
      <c r="F15" s="801"/>
      <c r="G15" s="801"/>
      <c r="H15" s="61"/>
      <c r="I15" s="445"/>
      <c r="J15" s="450"/>
      <c r="K15" s="378"/>
      <c r="L15" s="378"/>
      <c r="M15" s="560" t="s">
        <v>39</v>
      </c>
      <c r="N15" s="378"/>
      <c r="O15" s="562"/>
      <c r="P15" s="565"/>
      <c r="Q15" s="378"/>
      <c r="R15" s="378"/>
      <c r="S15" s="378"/>
      <c r="T15" s="378"/>
      <c r="U15" s="378"/>
      <c r="V15" s="378"/>
      <c r="W15" s="378"/>
      <c r="X15" s="378"/>
      <c r="Y15" s="378"/>
      <c r="Z15" s="378"/>
      <c r="AA15" s="378"/>
      <c r="AB15" s="718"/>
      <c r="AD15" s="294"/>
      <c r="AE15" s="213"/>
      <c r="AF15" s="213"/>
      <c r="AG15" s="213"/>
      <c r="AH15" s="213"/>
      <c r="AI15" s="213"/>
      <c r="AJ15" s="213"/>
      <c r="AM15" s="12"/>
      <c r="AN15" s="12"/>
      <c r="AO15" s="12"/>
      <c r="AP15" s="12"/>
    </row>
    <row r="16" spans="1:42" ht="6.95" customHeight="1">
      <c r="A16" s="360"/>
      <c r="B16" s="60"/>
      <c r="C16" s="722"/>
      <c r="D16" s="722"/>
      <c r="E16" s="722"/>
      <c r="F16" s="722"/>
      <c r="G16" s="722"/>
      <c r="H16" s="718"/>
      <c r="I16" s="445"/>
      <c r="J16" s="450"/>
      <c r="K16" s="378"/>
      <c r="L16" s="378"/>
      <c r="M16" s="560"/>
      <c r="N16" s="378"/>
      <c r="O16" s="562"/>
      <c r="Q16" s="378"/>
      <c r="R16" s="378"/>
      <c r="S16" s="378"/>
      <c r="T16" s="378"/>
      <c r="U16" s="378"/>
      <c r="V16" s="378"/>
      <c r="W16" s="378"/>
      <c r="X16" s="378"/>
      <c r="Y16" s="378"/>
      <c r="Z16" s="378"/>
      <c r="AA16" s="711"/>
      <c r="AB16" s="711"/>
      <c r="AC16" s="20"/>
      <c r="AD16" s="294"/>
      <c r="AE16" s="213"/>
      <c r="AF16" s="213"/>
      <c r="AG16" s="213"/>
      <c r="AH16" s="213"/>
      <c r="AI16" s="213"/>
      <c r="AJ16" s="213"/>
      <c r="AM16" s="12"/>
      <c r="AN16" s="12"/>
      <c r="AO16" s="12"/>
      <c r="AP16" s="12"/>
    </row>
    <row r="17" spans="1:42" ht="18.75" customHeight="1">
      <c r="A17" s="360"/>
      <c r="B17" s="65"/>
      <c r="C17" s="778" t="s">
        <v>411</v>
      </c>
      <c r="D17" s="778"/>
      <c r="E17" s="778"/>
      <c r="F17" s="778"/>
      <c r="G17" s="778"/>
      <c r="H17" s="778"/>
      <c r="I17" s="986"/>
      <c r="J17" s="451"/>
      <c r="K17" s="722"/>
      <c r="L17" s="722"/>
      <c r="M17" s="722"/>
      <c r="N17" s="722"/>
      <c r="O17" s="562" t="s">
        <v>285</v>
      </c>
      <c r="P17" s="566">
        <f>IF(H14="",0,IF(AND(H14="No",C18=""),1,0))</f>
        <v>0</v>
      </c>
      <c r="Q17" s="722"/>
      <c r="R17" s="722"/>
      <c r="S17" s="722"/>
      <c r="T17" s="722"/>
      <c r="U17" s="722"/>
      <c r="V17" s="722"/>
      <c r="W17" s="722"/>
      <c r="X17" s="722"/>
      <c r="Y17" s="722"/>
      <c r="Z17" s="722"/>
      <c r="AA17" s="61"/>
      <c r="AB17" s="61"/>
      <c r="AC17" s="8"/>
      <c r="AM17" s="12"/>
      <c r="AN17" s="12"/>
      <c r="AO17" s="12"/>
      <c r="AP17" s="12"/>
    </row>
    <row r="18" spans="1:42" ht="50.1" customHeight="1">
      <c r="A18" s="360"/>
      <c r="B18" s="65"/>
      <c r="C18" s="775"/>
      <c r="D18" s="776"/>
      <c r="E18" s="776"/>
      <c r="F18" s="776"/>
      <c r="G18" s="776"/>
      <c r="H18" s="777"/>
      <c r="I18" s="619"/>
      <c r="J18" s="622"/>
      <c r="K18" s="708"/>
      <c r="L18" s="708"/>
      <c r="M18" s="708"/>
      <c r="N18" s="708"/>
      <c r="O18" s="562" t="s">
        <v>262</v>
      </c>
      <c r="P18" s="565">
        <f>IF(C21="",1,0)</f>
        <v>1</v>
      </c>
      <c r="Q18" s="708"/>
      <c r="R18" s="708"/>
      <c r="S18" s="708"/>
      <c r="T18" s="708"/>
      <c r="U18" s="708"/>
      <c r="V18" s="708"/>
      <c r="W18" s="708"/>
      <c r="X18" s="708"/>
      <c r="Y18" s="708"/>
      <c r="Z18" s="708"/>
      <c r="AA18" s="61"/>
      <c r="AB18" s="708"/>
      <c r="AC18" s="708"/>
      <c r="AM18" s="12"/>
      <c r="AN18" s="12"/>
      <c r="AO18" s="12"/>
      <c r="AP18" s="12"/>
    </row>
    <row r="19" spans="1:42" ht="9.9499999999999993" customHeight="1">
      <c r="A19" s="360"/>
      <c r="B19" s="60"/>
      <c r="C19" s="54"/>
      <c r="D19" s="54"/>
      <c r="E19" s="54"/>
      <c r="F19" s="54"/>
      <c r="G19" s="54"/>
      <c r="H19" s="54"/>
      <c r="I19" s="55"/>
      <c r="J19" s="398"/>
      <c r="K19" s="54"/>
      <c r="L19" s="54"/>
      <c r="M19" s="54"/>
      <c r="N19" s="54"/>
      <c r="O19" s="541"/>
      <c r="P19" s="565"/>
      <c r="Q19" s="54"/>
      <c r="R19" s="54"/>
      <c r="S19" s="54"/>
      <c r="T19" s="54"/>
      <c r="U19" s="54"/>
      <c r="V19" s="54"/>
      <c r="W19" s="54"/>
      <c r="X19" s="54"/>
      <c r="Y19" s="54"/>
      <c r="Z19" s="54"/>
      <c r="AA19" s="711"/>
      <c r="AB19" s="711"/>
      <c r="AC19" s="20"/>
      <c r="AD19" s="294"/>
      <c r="AE19" s="213"/>
      <c r="AF19" s="213"/>
      <c r="AG19" s="213"/>
      <c r="AH19" s="213"/>
      <c r="AI19" s="213"/>
      <c r="AJ19" s="213"/>
      <c r="AM19" s="12"/>
      <c r="AN19" s="12"/>
      <c r="AO19" s="12"/>
      <c r="AP19" s="12"/>
    </row>
    <row r="20" spans="1:42" s="118" customFormat="1" ht="34.5" customHeight="1">
      <c r="A20" s="368"/>
      <c r="B20" s="79"/>
      <c r="C20" s="805" t="s">
        <v>412</v>
      </c>
      <c r="D20" s="805"/>
      <c r="E20" s="805"/>
      <c r="F20" s="805"/>
      <c r="G20" s="805"/>
      <c r="H20" s="805"/>
      <c r="I20" s="447"/>
      <c r="J20" s="452"/>
      <c r="K20" s="180"/>
      <c r="L20" s="180"/>
      <c r="M20" s="180"/>
      <c r="N20" s="180"/>
      <c r="O20" s="562" t="s">
        <v>164</v>
      </c>
      <c r="P20" s="565">
        <f>IF(C24="",1,0)</f>
        <v>1</v>
      </c>
      <c r="Q20" s="180"/>
      <c r="R20" s="180"/>
      <c r="S20" s="180"/>
      <c r="T20" s="180"/>
      <c r="U20" s="180"/>
      <c r="V20" s="180"/>
      <c r="W20" s="180"/>
      <c r="X20" s="180"/>
      <c r="Y20" s="180"/>
      <c r="Z20" s="180"/>
      <c r="AA20" s="180"/>
      <c r="AB20" s="180"/>
      <c r="AC20" s="180"/>
      <c r="AM20" s="125"/>
      <c r="AN20" s="125"/>
      <c r="AO20" s="125"/>
      <c r="AP20" s="125"/>
    </row>
    <row r="21" spans="1:42" ht="67.5" customHeight="1">
      <c r="A21" s="360"/>
      <c r="B21" s="65"/>
      <c r="C21" s="806"/>
      <c r="D21" s="807"/>
      <c r="E21" s="807"/>
      <c r="F21" s="807"/>
      <c r="G21" s="807"/>
      <c r="H21" s="808"/>
      <c r="I21" s="619"/>
      <c r="J21" s="622"/>
      <c r="K21" s="708"/>
      <c r="L21" s="708"/>
      <c r="M21" s="708"/>
      <c r="N21" s="708"/>
      <c r="O21" s="562" t="s">
        <v>413</v>
      </c>
      <c r="P21" s="565">
        <f>IF(D28="",1,0)</f>
        <v>1</v>
      </c>
      <c r="Q21" s="708"/>
      <c r="R21" s="708"/>
      <c r="S21" s="708"/>
      <c r="T21" s="708"/>
      <c r="U21" s="708"/>
      <c r="V21" s="708"/>
      <c r="W21" s="708"/>
      <c r="X21" s="708"/>
      <c r="Y21" s="708"/>
      <c r="Z21" s="708"/>
      <c r="AA21" s="180"/>
      <c r="AB21" s="708"/>
      <c r="AC21" s="708"/>
      <c r="AM21" s="12"/>
      <c r="AN21" s="12"/>
      <c r="AO21" s="12"/>
      <c r="AP21" s="12"/>
    </row>
    <row r="22" spans="1:42" ht="9.9499999999999993" customHeight="1">
      <c r="A22" s="360"/>
      <c r="B22" s="65"/>
      <c r="C22" s="64"/>
      <c r="D22" s="64"/>
      <c r="E22" s="64"/>
      <c r="F22" s="64"/>
      <c r="G22" s="64"/>
      <c r="H22" s="64"/>
      <c r="I22" s="222"/>
      <c r="J22" s="453"/>
      <c r="K22" s="64"/>
      <c r="L22" s="64"/>
      <c r="M22" s="64"/>
      <c r="N22" s="64"/>
      <c r="O22" s="562" t="s">
        <v>414</v>
      </c>
      <c r="P22" s="565">
        <f>IF(D30="",1,0)</f>
        <v>1</v>
      </c>
      <c r="Q22" s="64"/>
      <c r="R22" s="64"/>
      <c r="S22" s="64"/>
      <c r="T22" s="64"/>
      <c r="U22" s="64"/>
      <c r="V22" s="64"/>
      <c r="W22" s="64"/>
      <c r="X22" s="64"/>
      <c r="Y22" s="64"/>
      <c r="Z22" s="64"/>
      <c r="AA22" s="64"/>
      <c r="AB22" s="64"/>
      <c r="AC22" s="8"/>
      <c r="AM22" s="12"/>
      <c r="AN22" s="12"/>
      <c r="AO22" s="12"/>
      <c r="AP22" s="12"/>
    </row>
    <row r="23" spans="1:42" s="118" customFormat="1" ht="91.5" customHeight="1">
      <c r="A23" s="368"/>
      <c r="B23" s="79"/>
      <c r="C23" s="805" t="s">
        <v>415</v>
      </c>
      <c r="D23" s="805"/>
      <c r="E23" s="805"/>
      <c r="F23" s="805"/>
      <c r="G23" s="805"/>
      <c r="H23" s="805"/>
      <c r="I23" s="447"/>
      <c r="J23" s="452"/>
      <c r="K23" s="180"/>
      <c r="L23" s="180"/>
      <c r="M23" s="180"/>
      <c r="N23" s="180"/>
      <c r="O23" s="562" t="s">
        <v>416</v>
      </c>
      <c r="P23" s="565">
        <f>IF(D32="",1,0)</f>
        <v>1</v>
      </c>
      <c r="Q23" s="180"/>
      <c r="R23" s="180"/>
      <c r="S23" s="180"/>
      <c r="T23" s="180"/>
      <c r="U23" s="180"/>
      <c r="V23" s="180"/>
      <c r="W23" s="180"/>
      <c r="X23" s="180"/>
      <c r="Y23" s="180"/>
      <c r="Z23" s="180"/>
      <c r="AA23" s="64"/>
      <c r="AB23" s="180"/>
      <c r="AC23" s="180"/>
      <c r="AD23" s="125"/>
      <c r="AE23" s="125"/>
      <c r="AF23" s="125"/>
      <c r="AG23" s="125"/>
      <c r="AH23" s="125"/>
      <c r="AI23" s="216"/>
      <c r="AM23" s="125"/>
      <c r="AN23" s="125"/>
      <c r="AO23" s="125"/>
      <c r="AP23" s="125"/>
    </row>
    <row r="24" spans="1:42" ht="50.1" customHeight="1">
      <c r="A24" s="360"/>
      <c r="B24" s="65"/>
      <c r="C24" s="806"/>
      <c r="D24" s="807"/>
      <c r="E24" s="807"/>
      <c r="F24" s="807"/>
      <c r="G24" s="807"/>
      <c r="H24" s="808"/>
      <c r="I24" s="619"/>
      <c r="J24" s="622"/>
      <c r="K24" s="708"/>
      <c r="L24" s="708"/>
      <c r="M24" s="708"/>
      <c r="N24" s="708"/>
      <c r="O24" s="562" t="s">
        <v>417</v>
      </c>
      <c r="P24" s="565">
        <f>IF(D34="",1,0)</f>
        <v>1</v>
      </c>
      <c r="Q24" s="708"/>
      <c r="R24" s="708"/>
      <c r="S24" s="708"/>
      <c r="T24" s="708"/>
      <c r="U24" s="708"/>
      <c r="V24" s="708"/>
      <c r="W24" s="708"/>
      <c r="X24" s="708"/>
      <c r="Y24" s="708"/>
      <c r="Z24" s="708"/>
      <c r="AA24" s="64"/>
      <c r="AB24" s="708"/>
      <c r="AC24" s="708"/>
      <c r="AM24" s="12"/>
      <c r="AN24" s="12"/>
      <c r="AO24" s="12"/>
      <c r="AP24" s="12"/>
    </row>
    <row r="25" spans="1:42" ht="15.75">
      <c r="A25" s="360"/>
      <c r="B25" s="65"/>
      <c r="D25" s="711"/>
      <c r="E25" s="64"/>
      <c r="F25" s="64"/>
      <c r="G25" s="64"/>
      <c r="H25" s="296"/>
      <c r="I25" s="292"/>
      <c r="J25" s="454"/>
      <c r="K25" s="296"/>
      <c r="L25" s="296"/>
      <c r="M25" s="296"/>
      <c r="N25" s="296"/>
      <c r="O25" s="541" t="s">
        <v>186</v>
      </c>
      <c r="P25" s="565">
        <f>IF(E37="",1,0)</f>
        <v>1</v>
      </c>
      <c r="Q25" s="296"/>
      <c r="R25" s="296"/>
      <c r="S25" s="296"/>
      <c r="T25" s="296"/>
      <c r="U25" s="296"/>
      <c r="V25" s="296"/>
      <c r="W25" s="296"/>
      <c r="X25" s="296"/>
      <c r="Y25" s="296"/>
      <c r="Z25" s="296"/>
      <c r="AA25" s="296"/>
      <c r="AB25" s="64"/>
      <c r="AC25" s="8"/>
      <c r="AM25" s="12"/>
      <c r="AN25" s="12"/>
      <c r="AO25" s="12"/>
      <c r="AP25" s="12"/>
    </row>
    <row r="26" spans="1:42" ht="32.25" customHeight="1">
      <c r="A26" s="360"/>
      <c r="B26" s="60"/>
      <c r="C26" s="801" t="s">
        <v>418</v>
      </c>
      <c r="D26" s="801"/>
      <c r="E26" s="801"/>
      <c r="F26" s="801"/>
      <c r="G26" s="801"/>
      <c r="H26" s="801"/>
      <c r="I26" s="55"/>
      <c r="J26" s="398"/>
      <c r="K26" s="54"/>
      <c r="L26" s="54"/>
      <c r="M26" s="54"/>
      <c r="N26" s="54"/>
      <c r="O26" s="541" t="s">
        <v>319</v>
      </c>
      <c r="P26" s="565">
        <f>IF($E$37="",0,IF(AND($E$37="Yes",E40=""),1,0))</f>
        <v>0</v>
      </c>
      <c r="Q26" s="54"/>
      <c r="R26" s="54"/>
      <c r="S26" s="54"/>
      <c r="T26" s="54"/>
      <c r="U26" s="54"/>
      <c r="V26" s="54"/>
      <c r="W26" s="54"/>
      <c r="X26" s="54"/>
      <c r="Y26" s="54"/>
      <c r="Z26" s="54"/>
      <c r="AB26" s="64"/>
      <c r="AC26" s="8"/>
      <c r="AM26" s="12"/>
      <c r="AN26" s="12"/>
      <c r="AO26" s="12"/>
      <c r="AP26" s="12"/>
    </row>
    <row r="27" spans="1:42" ht="6.95" customHeight="1">
      <c r="A27" s="360"/>
      <c r="B27" s="60"/>
      <c r="C27" s="54"/>
      <c r="D27" s="54"/>
      <c r="E27" s="54"/>
      <c r="F27" s="54"/>
      <c r="G27" s="54"/>
      <c r="H27" s="54"/>
      <c r="I27" s="55"/>
      <c r="J27" s="398"/>
      <c r="K27" s="54"/>
      <c r="L27" s="54"/>
      <c r="M27" s="54"/>
      <c r="N27" s="54"/>
      <c r="O27" s="541"/>
      <c r="P27" s="565"/>
      <c r="Q27" s="54"/>
      <c r="R27" s="54"/>
      <c r="S27" s="54"/>
      <c r="T27" s="54"/>
      <c r="U27" s="54"/>
      <c r="V27" s="54"/>
      <c r="W27" s="54"/>
      <c r="X27" s="54"/>
      <c r="Y27" s="54"/>
      <c r="Z27" s="54"/>
      <c r="AB27" s="64"/>
      <c r="AC27" s="8"/>
      <c r="AM27" s="12"/>
      <c r="AN27" s="12"/>
      <c r="AO27" s="12"/>
      <c r="AP27" s="12"/>
    </row>
    <row r="28" spans="1:42" ht="90" customHeight="1">
      <c r="A28" s="360"/>
      <c r="B28" s="60"/>
      <c r="C28" s="291" t="s">
        <v>419</v>
      </c>
      <c r="D28" s="806"/>
      <c r="E28" s="807"/>
      <c r="F28" s="807"/>
      <c r="G28" s="807"/>
      <c r="H28" s="808"/>
      <c r="I28" s="55"/>
      <c r="J28" s="398"/>
      <c r="K28" s="54"/>
      <c r="L28" s="54"/>
      <c r="M28" s="54"/>
      <c r="N28" s="54"/>
      <c r="O28" s="541" t="s">
        <v>321</v>
      </c>
      <c r="P28" s="565">
        <f>IF($E$37="",0,IF(AND($E$37="Yes",E43=""),1,0))</f>
        <v>0</v>
      </c>
      <c r="Q28" s="54"/>
      <c r="R28" s="54"/>
      <c r="S28" s="54"/>
      <c r="T28" s="54"/>
      <c r="U28" s="54"/>
      <c r="V28" s="54"/>
      <c r="W28" s="54"/>
      <c r="X28" s="54"/>
      <c r="Y28" s="54"/>
      <c r="Z28" s="54"/>
      <c r="AB28" s="64"/>
      <c r="AC28" s="8"/>
      <c r="AM28" s="12"/>
      <c r="AN28" s="12"/>
      <c r="AO28" s="12"/>
      <c r="AP28" s="12"/>
    </row>
    <row r="29" spans="1:42" ht="6.95" customHeight="1">
      <c r="A29" s="360"/>
      <c r="B29" s="60"/>
      <c r="C29" s="716"/>
      <c r="D29" s="448"/>
      <c r="E29" s="448"/>
      <c r="F29" s="448"/>
      <c r="G29" s="448"/>
      <c r="H29" s="448"/>
      <c r="I29" s="55"/>
      <c r="J29" s="398"/>
      <c r="K29" s="54"/>
      <c r="L29" s="54"/>
      <c r="M29" s="54"/>
      <c r="N29" s="54"/>
      <c r="O29" s="541"/>
      <c r="P29" s="565"/>
      <c r="Q29" s="54"/>
      <c r="R29" s="54"/>
      <c r="S29" s="54"/>
      <c r="T29" s="54"/>
      <c r="U29" s="54"/>
      <c r="V29" s="54"/>
      <c r="W29" s="54"/>
      <c r="X29" s="54"/>
      <c r="Y29" s="54"/>
      <c r="Z29" s="54"/>
      <c r="AB29" s="64"/>
      <c r="AC29" s="8"/>
      <c r="AM29" s="12"/>
      <c r="AN29" s="12"/>
      <c r="AO29" s="12"/>
      <c r="AP29" s="12"/>
    </row>
    <row r="30" spans="1:42" ht="90" customHeight="1">
      <c r="A30" s="360"/>
      <c r="B30" s="60"/>
      <c r="C30" s="723" t="s">
        <v>420</v>
      </c>
      <c r="D30" s="806"/>
      <c r="E30" s="807"/>
      <c r="F30" s="807"/>
      <c r="G30" s="807"/>
      <c r="H30" s="808"/>
      <c r="I30" s="55"/>
      <c r="J30" s="398"/>
      <c r="K30" s="54"/>
      <c r="L30" s="54"/>
      <c r="M30" s="54"/>
      <c r="N30" s="54"/>
      <c r="O30" s="541" t="s">
        <v>371</v>
      </c>
      <c r="P30" s="565">
        <f>IF($E$43="",0,IF(AND($E$43&gt;0,C47=""),1,0))</f>
        <v>0</v>
      </c>
      <c r="Q30" s="54"/>
      <c r="R30" s="54"/>
      <c r="S30" s="54"/>
      <c r="T30" s="54"/>
      <c r="U30" s="54"/>
      <c r="V30" s="54"/>
      <c r="W30" s="54"/>
      <c r="X30" s="54"/>
      <c r="Y30" s="54"/>
      <c r="Z30" s="54"/>
      <c r="AB30" s="64"/>
      <c r="AC30" s="8"/>
      <c r="AM30" s="12"/>
      <c r="AN30" s="12"/>
      <c r="AO30" s="12"/>
      <c r="AP30" s="12"/>
    </row>
    <row r="31" spans="1:42" ht="6.95" customHeight="1">
      <c r="A31" s="360"/>
      <c r="B31" s="60"/>
      <c r="C31" s="54"/>
      <c r="D31" s="448"/>
      <c r="E31" s="448"/>
      <c r="F31" s="448"/>
      <c r="G31" s="448"/>
      <c r="H31" s="448"/>
      <c r="I31" s="55"/>
      <c r="J31" s="398"/>
      <c r="K31" s="54"/>
      <c r="L31" s="54"/>
      <c r="M31" s="54"/>
      <c r="N31" s="54"/>
      <c r="O31" s="541"/>
      <c r="P31" s="565"/>
      <c r="Q31" s="54"/>
      <c r="R31" s="54"/>
      <c r="S31" s="54"/>
      <c r="T31" s="54"/>
      <c r="U31" s="54"/>
      <c r="V31" s="54"/>
      <c r="W31" s="54"/>
      <c r="X31" s="54"/>
      <c r="Y31" s="54"/>
      <c r="Z31" s="54"/>
      <c r="AB31" s="64"/>
      <c r="AC31" s="8"/>
      <c r="AM31" s="12"/>
      <c r="AN31" s="12"/>
      <c r="AO31" s="12"/>
      <c r="AP31" s="12"/>
    </row>
    <row r="32" spans="1:42" ht="90" customHeight="1">
      <c r="A32" s="360"/>
      <c r="B32" s="60"/>
      <c r="C32" s="723" t="s">
        <v>421</v>
      </c>
      <c r="D32" s="806"/>
      <c r="E32" s="807"/>
      <c r="F32" s="807"/>
      <c r="G32" s="807"/>
      <c r="H32" s="808"/>
      <c r="I32" s="55"/>
      <c r="J32" s="398"/>
      <c r="K32" s="54"/>
      <c r="L32" s="54"/>
      <c r="M32" s="54"/>
      <c r="N32" s="54"/>
      <c r="O32" s="541" t="s">
        <v>422</v>
      </c>
      <c r="P32" s="565">
        <f>IF($E$37="",0,IF(AND($E$37="Yes",E50=""),1,0))</f>
        <v>0</v>
      </c>
      <c r="Q32" s="54"/>
      <c r="R32" s="54"/>
      <c r="S32" s="54"/>
      <c r="T32" s="54"/>
      <c r="U32" s="54"/>
      <c r="V32" s="54"/>
      <c r="W32" s="54"/>
      <c r="X32" s="54"/>
      <c r="Y32" s="54"/>
      <c r="Z32" s="54"/>
      <c r="AB32" s="64"/>
      <c r="AC32" s="8"/>
      <c r="AM32" s="12"/>
      <c r="AN32" s="12"/>
      <c r="AO32" s="12"/>
      <c r="AP32" s="12"/>
    </row>
    <row r="33" spans="1:42" ht="6.95" customHeight="1">
      <c r="A33" s="360"/>
      <c r="B33" s="60"/>
      <c r="C33" s="54"/>
      <c r="D33" s="448"/>
      <c r="E33" s="448"/>
      <c r="F33" s="448"/>
      <c r="G33" s="448"/>
      <c r="H33" s="448"/>
      <c r="I33" s="55"/>
      <c r="J33" s="398"/>
      <c r="K33" s="54"/>
      <c r="L33" s="54"/>
      <c r="M33" s="54"/>
      <c r="N33" s="54"/>
      <c r="O33" s="541"/>
      <c r="P33" s="565"/>
      <c r="Q33" s="54"/>
      <c r="R33" s="54"/>
      <c r="S33" s="54"/>
      <c r="T33" s="54"/>
      <c r="U33" s="54"/>
      <c r="V33" s="54"/>
      <c r="W33" s="54"/>
      <c r="X33" s="54"/>
      <c r="Y33" s="54"/>
      <c r="Z33" s="54"/>
      <c r="AB33" s="64"/>
      <c r="AC33" s="8"/>
      <c r="AM33" s="12"/>
      <c r="AN33" s="12"/>
      <c r="AO33" s="12"/>
      <c r="AP33" s="12"/>
    </row>
    <row r="34" spans="1:42" ht="90" customHeight="1">
      <c r="A34" s="360"/>
      <c r="B34" s="60"/>
      <c r="C34" s="291" t="s">
        <v>423</v>
      </c>
      <c r="D34" s="806"/>
      <c r="E34" s="807"/>
      <c r="F34" s="807"/>
      <c r="G34" s="807"/>
      <c r="H34" s="808"/>
      <c r="I34" s="55"/>
      <c r="J34" s="398"/>
      <c r="K34" s="54"/>
      <c r="L34" s="54"/>
      <c r="M34" s="54"/>
      <c r="N34" s="54"/>
      <c r="O34" s="541" t="s">
        <v>424</v>
      </c>
      <c r="P34" s="664">
        <f>IF(E50="",0,IF(AND(E50="Yes",C54=""),1,0))</f>
        <v>0</v>
      </c>
      <c r="Q34" s="54"/>
      <c r="R34" s="54"/>
      <c r="S34" s="54"/>
      <c r="T34" s="54"/>
      <c r="U34" s="54"/>
      <c r="V34" s="54"/>
      <c r="W34" s="54"/>
      <c r="X34" s="54"/>
      <c r="Y34" s="54"/>
      <c r="Z34" s="54"/>
      <c r="AB34" s="64"/>
      <c r="AC34" s="8"/>
      <c r="AM34" s="12"/>
      <c r="AN34" s="12"/>
      <c r="AO34" s="12"/>
      <c r="AP34" s="12"/>
    </row>
    <row r="35" spans="1:42" ht="18.75">
      <c r="A35" s="360"/>
      <c r="B35" s="65"/>
      <c r="C35" s="20"/>
      <c r="D35" s="64"/>
      <c r="E35" s="64"/>
      <c r="F35" s="606"/>
      <c r="G35" s="978"/>
      <c r="H35" s="978"/>
      <c r="I35" s="979"/>
      <c r="J35" s="607"/>
      <c r="K35" s="732"/>
      <c r="L35" s="732"/>
      <c r="M35" s="732"/>
      <c r="N35" s="732"/>
      <c r="O35" s="541" t="s">
        <v>373</v>
      </c>
      <c r="P35" s="565">
        <f>IF($E$37="",0,IF(AND($E$37="Yes",C57=""),1,0))</f>
        <v>0</v>
      </c>
      <c r="Q35" s="732"/>
      <c r="R35" s="732"/>
      <c r="S35" s="732"/>
      <c r="T35" s="732"/>
      <c r="U35" s="732"/>
      <c r="V35" s="732"/>
      <c r="W35" s="732"/>
      <c r="X35" s="732"/>
      <c r="Y35" s="732"/>
      <c r="Z35" s="732"/>
      <c r="AB35" s="64"/>
      <c r="AC35" s="8"/>
      <c r="AM35" s="12"/>
      <c r="AN35" s="12"/>
      <c r="AO35" s="12"/>
      <c r="AP35" s="12"/>
    </row>
    <row r="36" spans="1:42" ht="6.95" customHeight="1">
      <c r="A36" s="360"/>
      <c r="B36" s="65"/>
      <c r="C36" s="711"/>
      <c r="D36" s="64"/>
      <c r="E36" s="64"/>
      <c r="I36" s="76"/>
      <c r="J36" s="363"/>
      <c r="O36" s="605"/>
      <c r="AB36" s="64"/>
      <c r="AC36" s="8"/>
      <c r="AM36" s="12"/>
      <c r="AN36" s="12"/>
      <c r="AO36" s="12"/>
      <c r="AP36" s="12"/>
    </row>
    <row r="37" spans="1:42" s="118" customFormat="1" ht="31.5" customHeight="1">
      <c r="A37" s="455"/>
      <c r="B37" s="79"/>
      <c r="C37" s="931" t="s">
        <v>425</v>
      </c>
      <c r="D37" s="980"/>
      <c r="E37" s="608"/>
      <c r="F37" s="90"/>
      <c r="G37" s="90"/>
      <c r="I37" s="138"/>
      <c r="J37" s="456"/>
      <c r="K37" s="90"/>
      <c r="L37" s="90"/>
      <c r="M37" s="90"/>
      <c r="N37" s="90"/>
      <c r="O37" s="541" t="s">
        <v>374</v>
      </c>
      <c r="P37" s="565">
        <f>IF($E$37="",0,IF(AND($E$37="Yes",C60=""),1,0))</f>
        <v>0</v>
      </c>
      <c r="Q37" s="90"/>
      <c r="R37" s="90"/>
      <c r="S37" s="90"/>
      <c r="T37" s="90"/>
      <c r="U37" s="90"/>
      <c r="V37" s="90"/>
      <c r="W37" s="90"/>
      <c r="X37" s="90"/>
      <c r="Y37" s="90"/>
      <c r="Z37" s="90"/>
      <c r="AA37" s="90"/>
      <c r="AB37" s="134"/>
      <c r="AC37" s="90"/>
      <c r="AD37" s="90"/>
      <c r="AE37" s="15"/>
      <c r="AF37" s="15"/>
    </row>
    <row r="38" spans="1:42" ht="20.100000000000001" customHeight="1">
      <c r="A38" s="457"/>
      <c r="B38" s="65"/>
      <c r="C38" s="981" t="s">
        <v>426</v>
      </c>
      <c r="D38" s="981"/>
      <c r="E38" s="725"/>
      <c r="F38" s="725"/>
      <c r="G38" s="90"/>
      <c r="H38" s="90"/>
      <c r="I38" s="138"/>
      <c r="J38" s="456"/>
      <c r="K38" s="90"/>
      <c r="L38" s="90"/>
      <c r="M38" s="90"/>
      <c r="N38" s="90"/>
      <c r="O38" s="563" t="s">
        <v>406</v>
      </c>
      <c r="P38" s="567" t="str">
        <f>IF(SUM(P12:P37)&gt;0,"Not Complete","Complete")</f>
        <v>Not Complete</v>
      </c>
      <c r="Q38" s="90"/>
      <c r="R38" s="90"/>
      <c r="S38" s="90"/>
      <c r="T38" s="90"/>
      <c r="U38" s="90"/>
      <c r="V38" s="90"/>
      <c r="W38" s="90"/>
      <c r="X38" s="90"/>
      <c r="Y38" s="90"/>
      <c r="Z38" s="90"/>
      <c r="AA38" s="90"/>
      <c r="AB38" s="134"/>
      <c r="AC38" s="90"/>
      <c r="AD38" s="90"/>
      <c r="AE38" s="15"/>
      <c r="AF38" s="15"/>
    </row>
    <row r="39" spans="1:42" ht="6.95" customHeight="1">
      <c r="A39" s="457"/>
      <c r="B39" s="65"/>
      <c r="C39" s="277"/>
      <c r="D39" s="277"/>
      <c r="E39" s="725"/>
      <c r="F39" s="725"/>
      <c r="G39" s="90"/>
      <c r="H39" s="90"/>
      <c r="I39" s="138"/>
      <c r="J39" s="456"/>
      <c r="K39" s="90"/>
      <c r="L39" s="90"/>
      <c r="M39" s="90"/>
      <c r="N39" s="90"/>
      <c r="O39" s="90"/>
      <c r="P39" s="495"/>
      <c r="Q39" s="90"/>
      <c r="R39" s="90"/>
      <c r="S39" s="90"/>
      <c r="T39" s="90"/>
      <c r="U39" s="90"/>
      <c r="V39" s="90"/>
      <c r="W39" s="90"/>
      <c r="X39" s="90"/>
      <c r="Y39" s="90"/>
      <c r="Z39" s="90"/>
      <c r="AA39" s="90"/>
      <c r="AB39" s="134"/>
      <c r="AC39" s="90"/>
      <c r="AD39" s="90"/>
      <c r="AE39" s="15"/>
      <c r="AF39" s="15"/>
    </row>
    <row r="40" spans="1:42" s="118" customFormat="1" ht="20.100000000000001" customHeight="1">
      <c r="A40" s="455"/>
      <c r="B40" s="79"/>
      <c r="C40" s="783" t="s">
        <v>427</v>
      </c>
      <c r="D40" s="783"/>
      <c r="E40" s="561"/>
      <c r="F40" s="725"/>
      <c r="H40" s="90"/>
      <c r="I40" s="138"/>
      <c r="J40" s="456"/>
      <c r="K40" s="90"/>
      <c r="L40" s="90"/>
      <c r="M40" s="90"/>
      <c r="N40" s="90"/>
      <c r="O40" s="90"/>
      <c r="P40" s="495"/>
      <c r="Q40" s="90"/>
      <c r="R40" s="90"/>
      <c r="S40" s="90"/>
      <c r="T40" s="90"/>
      <c r="U40" s="90"/>
      <c r="V40" s="90"/>
      <c r="W40" s="90"/>
      <c r="X40" s="90"/>
      <c r="Y40" s="90"/>
      <c r="Z40" s="90"/>
      <c r="AA40" s="90"/>
      <c r="AB40" s="134"/>
      <c r="AC40" s="90"/>
      <c r="AD40" s="90"/>
      <c r="AE40" s="15"/>
      <c r="AF40" s="15"/>
    </row>
    <row r="41" spans="1:42" s="118" customFormat="1" ht="20.100000000000001" customHeight="1">
      <c r="A41" s="455"/>
      <c r="B41" s="79"/>
      <c r="C41" s="783"/>
      <c r="D41" s="783"/>
      <c r="E41" s="297"/>
      <c r="F41" s="725"/>
      <c r="H41" s="90"/>
      <c r="I41" s="138"/>
      <c r="J41" s="456"/>
      <c r="K41" s="90"/>
      <c r="L41" s="90"/>
      <c r="M41" s="90"/>
      <c r="N41" s="90"/>
      <c r="O41" s="90"/>
      <c r="P41" s="495"/>
      <c r="Q41" s="90"/>
      <c r="R41" s="90"/>
      <c r="S41" s="90"/>
      <c r="T41" s="90"/>
      <c r="U41" s="90"/>
      <c r="V41" s="90"/>
      <c r="W41" s="90"/>
      <c r="X41" s="90"/>
      <c r="Y41" s="90"/>
      <c r="Z41" s="90"/>
      <c r="AA41" s="90"/>
      <c r="AB41" s="134"/>
      <c r="AC41" s="90"/>
      <c r="AD41" s="90"/>
      <c r="AE41" s="15"/>
      <c r="AF41" s="15"/>
    </row>
    <row r="42" spans="1:42" ht="6.95" customHeight="1">
      <c r="A42" s="457"/>
      <c r="B42" s="65"/>
      <c r="C42" s="725"/>
      <c r="D42" s="725"/>
      <c r="E42" s="725"/>
      <c r="F42" s="725"/>
      <c r="G42" s="90"/>
      <c r="H42" s="90"/>
      <c r="I42" s="138"/>
      <c r="J42" s="456"/>
      <c r="K42" s="90"/>
      <c r="L42" s="90"/>
      <c r="M42" s="90"/>
      <c r="N42" s="90"/>
      <c r="O42" s="90"/>
      <c r="P42" s="495"/>
      <c r="Q42" s="90"/>
      <c r="R42" s="90"/>
      <c r="S42" s="90"/>
      <c r="T42" s="90"/>
      <c r="U42" s="90"/>
      <c r="V42" s="90"/>
      <c r="W42" s="90"/>
      <c r="X42" s="90"/>
      <c r="Y42" s="90"/>
      <c r="Z42" s="90"/>
      <c r="AA42" s="90"/>
      <c r="AB42" s="134"/>
      <c r="AC42" s="90"/>
      <c r="AD42" s="90"/>
      <c r="AE42" s="15"/>
      <c r="AF42" s="15"/>
    </row>
    <row r="43" spans="1:42" s="118" customFormat="1" ht="20.100000000000001" customHeight="1">
      <c r="A43" s="455"/>
      <c r="B43" s="79"/>
      <c r="C43" s="931" t="s">
        <v>428</v>
      </c>
      <c r="D43" s="931"/>
      <c r="E43" s="561"/>
      <c r="F43" s="90"/>
      <c r="G43" s="90"/>
      <c r="I43" s="138"/>
      <c r="J43" s="456"/>
      <c r="K43" s="90"/>
      <c r="L43" s="90"/>
      <c r="M43" s="90"/>
      <c r="N43" s="90"/>
      <c r="O43" s="90"/>
      <c r="P43" s="495"/>
      <c r="Q43" s="90"/>
      <c r="R43" s="90"/>
      <c r="S43" s="90"/>
      <c r="T43" s="90"/>
      <c r="U43" s="90"/>
      <c r="V43" s="90"/>
      <c r="W43" s="90"/>
      <c r="X43" s="90"/>
      <c r="Y43" s="90"/>
      <c r="Z43" s="90"/>
      <c r="AA43" s="90"/>
      <c r="AB43" s="134"/>
      <c r="AC43" s="90"/>
      <c r="AD43" s="90"/>
      <c r="AE43" s="15"/>
      <c r="AF43" s="15"/>
    </row>
    <row r="44" spans="1:42" s="118" customFormat="1" ht="20.100000000000001" customHeight="1">
      <c r="A44" s="455"/>
      <c r="B44" s="79"/>
      <c r="C44" s="931"/>
      <c r="D44" s="931"/>
      <c r="E44" s="90"/>
      <c r="F44" s="90"/>
      <c r="G44" s="90"/>
      <c r="I44" s="138"/>
      <c r="J44" s="456"/>
      <c r="K44" s="90"/>
      <c r="L44" s="90"/>
      <c r="M44" s="90"/>
      <c r="N44" s="90"/>
      <c r="O44" s="90"/>
      <c r="P44" s="495"/>
      <c r="Q44" s="90"/>
      <c r="R44" s="90"/>
      <c r="S44" s="90"/>
      <c r="T44" s="90"/>
      <c r="U44" s="90"/>
      <c r="V44" s="90"/>
      <c r="W44" s="90"/>
      <c r="X44" s="90"/>
      <c r="Y44" s="90"/>
      <c r="Z44" s="90"/>
      <c r="AA44" s="90"/>
      <c r="AB44" s="134"/>
      <c r="AC44" s="90"/>
      <c r="AD44" s="90"/>
      <c r="AE44" s="15"/>
      <c r="AF44" s="15"/>
    </row>
    <row r="45" spans="1:42" ht="6.95" customHeight="1">
      <c r="A45" s="457"/>
      <c r="B45" s="65"/>
      <c r="C45" s="725"/>
      <c r="D45" s="725"/>
      <c r="E45" s="725"/>
      <c r="F45" s="90"/>
      <c r="G45" s="90"/>
      <c r="I45" s="138"/>
      <c r="J45" s="456"/>
      <c r="K45" s="90"/>
      <c r="L45" s="90"/>
      <c r="M45" s="90"/>
      <c r="N45" s="90"/>
      <c r="O45" s="90"/>
      <c r="P45" s="495"/>
      <c r="Q45" s="90"/>
      <c r="R45" s="90"/>
      <c r="S45" s="90"/>
      <c r="T45" s="90"/>
      <c r="U45" s="90"/>
      <c r="V45" s="90"/>
      <c r="W45" s="90"/>
      <c r="X45" s="90"/>
      <c r="Y45" s="90"/>
      <c r="Z45" s="90"/>
      <c r="AA45" s="90"/>
      <c r="AB45" s="134"/>
      <c r="AC45" s="90"/>
      <c r="AD45" s="90"/>
      <c r="AE45" s="15"/>
      <c r="AF45" s="15"/>
    </row>
    <row r="46" spans="1:42" s="118" customFormat="1" ht="21" customHeight="1">
      <c r="A46" s="455"/>
      <c r="B46" s="79"/>
      <c r="C46" s="945" t="s">
        <v>429</v>
      </c>
      <c r="D46" s="945"/>
      <c r="E46" s="945"/>
      <c r="F46" s="945"/>
      <c r="G46" s="945"/>
      <c r="H46" s="945"/>
      <c r="I46" s="138"/>
      <c r="J46" s="456"/>
      <c r="K46" s="90"/>
      <c r="L46" s="90"/>
      <c r="M46" s="90"/>
      <c r="N46" s="90"/>
      <c r="O46" s="90"/>
      <c r="P46" s="495"/>
      <c r="Q46" s="90"/>
      <c r="R46" s="90"/>
      <c r="S46" s="90"/>
      <c r="T46" s="90"/>
      <c r="U46" s="90"/>
      <c r="V46" s="90"/>
      <c r="W46" s="90"/>
      <c r="X46" s="90"/>
      <c r="Y46" s="90"/>
      <c r="Z46" s="90"/>
      <c r="AA46" s="90"/>
      <c r="AB46" s="134"/>
      <c r="AC46" s="90"/>
      <c r="AD46" s="90"/>
      <c r="AE46" s="15"/>
      <c r="AF46" s="15"/>
    </row>
    <row r="47" spans="1:42" ht="50.1" customHeight="1">
      <c r="A47" s="457"/>
      <c r="B47" s="65"/>
      <c r="C47" s="975"/>
      <c r="D47" s="976"/>
      <c r="E47" s="976"/>
      <c r="F47" s="976"/>
      <c r="G47" s="976"/>
      <c r="H47" s="977"/>
      <c r="I47" s="135"/>
      <c r="J47" s="410"/>
      <c r="K47" s="15"/>
      <c r="L47" s="15"/>
      <c r="M47" s="15"/>
      <c r="N47" s="15"/>
      <c r="O47" s="15"/>
      <c r="P47" s="46"/>
      <c r="Q47" s="15"/>
      <c r="R47" s="15"/>
      <c r="S47" s="15"/>
      <c r="T47" s="15"/>
      <c r="U47" s="15"/>
      <c r="V47" s="15"/>
      <c r="W47" s="15"/>
      <c r="X47" s="15"/>
      <c r="Y47" s="15"/>
      <c r="Z47" s="15"/>
      <c r="AA47" s="90"/>
      <c r="AB47" s="134"/>
      <c r="AC47" s="90"/>
      <c r="AD47" s="90"/>
      <c r="AE47" s="15"/>
      <c r="AF47" s="15"/>
    </row>
    <row r="48" spans="1:42" ht="20.100000000000001" customHeight="1">
      <c r="A48" s="457"/>
      <c r="B48" s="65"/>
      <c r="C48" s="2"/>
      <c r="E48" s="96"/>
      <c r="F48" s="96"/>
      <c r="I48" s="135"/>
      <c r="J48" s="410"/>
      <c r="K48" s="15"/>
      <c r="L48" s="15"/>
      <c r="M48" s="15"/>
      <c r="N48" s="15"/>
      <c r="O48" s="15"/>
      <c r="P48" s="46"/>
      <c r="Q48" s="15"/>
      <c r="R48" s="15"/>
      <c r="S48" s="15"/>
      <c r="T48" s="15"/>
      <c r="U48" s="15"/>
      <c r="V48" s="15"/>
      <c r="W48" s="15"/>
      <c r="X48" s="15"/>
      <c r="Y48" s="15"/>
      <c r="Z48" s="15"/>
      <c r="AA48" s="90"/>
      <c r="AB48" s="134"/>
      <c r="AC48" s="90"/>
      <c r="AD48" s="90"/>
      <c r="AE48" s="15"/>
      <c r="AF48" s="15"/>
    </row>
    <row r="49" spans="1:16" hidden="1">
      <c r="A49" s="360"/>
      <c r="B49" s="116"/>
      <c r="C49" s="721"/>
      <c r="D49" s="165"/>
      <c r="E49" s="165"/>
      <c r="F49" s="165"/>
      <c r="G49" s="721"/>
      <c r="H49" s="721"/>
      <c r="I49" s="76"/>
      <c r="J49" s="363"/>
    </row>
    <row r="50" spans="1:16" s="118" customFormat="1" ht="20.100000000000001" customHeight="1">
      <c r="A50" s="368"/>
      <c r="B50" s="226"/>
      <c r="C50" s="931" t="s">
        <v>430</v>
      </c>
      <c r="D50" s="931"/>
      <c r="E50" s="561"/>
      <c r="F50" s="90"/>
      <c r="G50" s="90"/>
      <c r="H50" s="90"/>
      <c r="I50" s="210"/>
      <c r="J50" s="369"/>
      <c r="M50" s="82"/>
      <c r="P50" s="82"/>
    </row>
    <row r="51" spans="1:16" s="118" customFormat="1" ht="16.5" customHeight="1">
      <c r="A51" s="368"/>
      <c r="B51" s="226"/>
      <c r="C51" s="931"/>
      <c r="D51" s="931"/>
      <c r="E51" s="165"/>
      <c r="F51" s="90"/>
      <c r="G51" s="90"/>
      <c r="H51" s="90"/>
      <c r="I51" s="210"/>
      <c r="J51" s="369"/>
      <c r="M51" s="82"/>
      <c r="P51" s="82"/>
    </row>
    <row r="52" spans="1:16" ht="9.9499999999999993" customHeight="1">
      <c r="A52" s="360"/>
      <c r="B52" s="116"/>
      <c r="C52" s="721"/>
      <c r="D52" s="165"/>
      <c r="E52" s="165"/>
      <c r="F52" s="165"/>
      <c r="G52" s="721"/>
      <c r="H52" s="721"/>
      <c r="I52" s="76"/>
      <c r="J52" s="363"/>
      <c r="M52" s="47"/>
    </row>
    <row r="53" spans="1:16" s="118" customFormat="1" ht="33.75" customHeight="1">
      <c r="A53" s="368"/>
      <c r="B53" s="226"/>
      <c r="C53" s="955" t="s">
        <v>431</v>
      </c>
      <c r="D53" s="955"/>
      <c r="E53" s="955"/>
      <c r="F53" s="955"/>
      <c r="G53" s="955"/>
      <c r="H53" s="955"/>
      <c r="I53" s="210"/>
      <c r="J53" s="369"/>
      <c r="P53" s="82"/>
    </row>
    <row r="54" spans="1:16" ht="50.1" customHeight="1">
      <c r="A54" s="360"/>
      <c r="B54" s="116"/>
      <c r="C54" s="757"/>
      <c r="D54" s="757"/>
      <c r="E54" s="757"/>
      <c r="F54" s="757"/>
      <c r="G54" s="757"/>
      <c r="H54" s="757"/>
      <c r="I54" s="76"/>
      <c r="J54" s="363"/>
    </row>
    <row r="55" spans="1:16" ht="9.9499999999999993" customHeight="1">
      <c r="A55" s="360"/>
      <c r="B55" s="116"/>
      <c r="C55" s="711"/>
      <c r="D55" s="711"/>
      <c r="E55" s="711"/>
      <c r="F55" s="711"/>
      <c r="G55" s="711"/>
      <c r="H55" s="711"/>
      <c r="I55" s="76"/>
      <c r="J55" s="363"/>
    </row>
    <row r="56" spans="1:16" s="118" customFormat="1" ht="63" customHeight="1">
      <c r="A56" s="368"/>
      <c r="B56" s="226"/>
      <c r="C56" s="945" t="s">
        <v>432</v>
      </c>
      <c r="D56" s="945"/>
      <c r="E56" s="945"/>
      <c r="F56" s="945"/>
      <c r="G56" s="945"/>
      <c r="H56" s="945"/>
      <c r="I56" s="210"/>
      <c r="J56" s="369"/>
      <c r="P56" s="82"/>
    </row>
    <row r="57" spans="1:16" ht="60.75" customHeight="1">
      <c r="A57" s="360"/>
      <c r="B57" s="116"/>
      <c r="C57" s="757"/>
      <c r="D57" s="757"/>
      <c r="E57" s="757"/>
      <c r="F57" s="757"/>
      <c r="G57" s="757"/>
      <c r="H57" s="757"/>
      <c r="I57" s="76"/>
      <c r="J57" s="363"/>
    </row>
    <row r="58" spans="1:16" ht="9.9499999999999993" customHeight="1">
      <c r="A58" s="360"/>
      <c r="B58" s="116"/>
      <c r="C58" s="711"/>
      <c r="D58" s="711"/>
      <c r="E58" s="711"/>
      <c r="F58" s="711"/>
      <c r="G58" s="711"/>
      <c r="H58" s="711"/>
      <c r="I58" s="76"/>
      <c r="J58" s="363"/>
    </row>
    <row r="59" spans="1:16" ht="79.5" customHeight="1">
      <c r="A59" s="360"/>
      <c r="B59" s="116"/>
      <c r="C59" s="945" t="s">
        <v>433</v>
      </c>
      <c r="D59" s="945"/>
      <c r="E59" s="945"/>
      <c r="F59" s="945"/>
      <c r="G59" s="90"/>
      <c r="H59" s="90"/>
      <c r="I59" s="76"/>
      <c r="J59" s="363"/>
    </row>
    <row r="60" spans="1:16" ht="50.1" customHeight="1">
      <c r="A60" s="360"/>
      <c r="B60" s="116"/>
      <c r="C60" s="757"/>
      <c r="D60" s="757"/>
      <c r="E60" s="757"/>
      <c r="F60" s="757"/>
      <c r="G60" s="757"/>
      <c r="H60" s="757"/>
      <c r="I60" s="76"/>
      <c r="J60" s="363"/>
    </row>
    <row r="61" spans="1:16" ht="12" customHeight="1">
      <c r="A61" s="360"/>
      <c r="B61" s="74"/>
      <c r="C61" s="73"/>
      <c r="D61" s="624"/>
      <c r="E61" s="73"/>
      <c r="F61" s="73"/>
      <c r="G61" s="73"/>
      <c r="H61" s="73"/>
      <c r="I61" s="59"/>
      <c r="J61" s="363"/>
    </row>
    <row r="62" spans="1:16" ht="15.75" thickBot="1">
      <c r="A62" s="370"/>
      <c r="B62" s="371"/>
      <c r="C62" s="371"/>
      <c r="D62" s="371"/>
      <c r="E62" s="458"/>
      <c r="F62" s="458"/>
      <c r="G62" s="371"/>
      <c r="H62" s="371"/>
      <c r="I62" s="371"/>
      <c r="J62" s="372"/>
    </row>
    <row r="63" spans="1:16">
      <c r="E63" s="3"/>
      <c r="F63" s="3"/>
    </row>
    <row r="64" spans="1:16" ht="15" customHeight="1">
      <c r="E64" s="3"/>
      <c r="F64" s="3"/>
    </row>
    <row r="65" spans="5:6" ht="15" customHeight="1">
      <c r="E65" s="3"/>
      <c r="F65" s="3"/>
    </row>
    <row r="66" spans="5:6" ht="15" customHeight="1">
      <c r="E66" s="3"/>
      <c r="F66" s="3"/>
    </row>
    <row r="67" spans="5:6" ht="15" customHeight="1">
      <c r="E67" s="3"/>
      <c r="F67" s="3"/>
    </row>
    <row r="68" spans="5:6">
      <c r="E68" s="3"/>
      <c r="F68" s="3"/>
    </row>
    <row r="69" spans="5:6">
      <c r="E69" s="3"/>
      <c r="F69" s="3"/>
    </row>
    <row r="70" spans="5:6">
      <c r="E70" s="3"/>
      <c r="F70" s="3"/>
    </row>
    <row r="71" spans="5:6">
      <c r="E71" s="3"/>
      <c r="F71" s="3"/>
    </row>
    <row r="72" spans="5:6">
      <c r="E72" s="3"/>
      <c r="F72" s="3"/>
    </row>
    <row r="73" spans="5:6">
      <c r="E73" s="3"/>
      <c r="F73" s="3"/>
    </row>
    <row r="74" spans="5:6">
      <c r="E74" s="3"/>
      <c r="F74" s="3"/>
    </row>
    <row r="75" spans="5:6">
      <c r="E75" s="3"/>
      <c r="F75" s="3"/>
    </row>
    <row r="76" spans="5:6">
      <c r="E76" s="3"/>
      <c r="F76" s="3"/>
    </row>
    <row r="77" spans="5:6">
      <c r="E77" s="3"/>
      <c r="F77" s="3"/>
    </row>
    <row r="78" spans="5:6">
      <c r="E78" s="3"/>
      <c r="F78" s="3"/>
    </row>
    <row r="79" spans="5:6">
      <c r="E79" s="3"/>
      <c r="F79" s="3"/>
    </row>
    <row r="80" spans="5:6">
      <c r="E80" s="3"/>
      <c r="F80" s="3"/>
    </row>
    <row r="81" spans="5:6">
      <c r="E81" s="3"/>
      <c r="F81" s="3"/>
    </row>
    <row r="82" spans="5:6">
      <c r="E82" s="3"/>
      <c r="F82" s="3"/>
    </row>
    <row r="83" spans="5:6">
      <c r="E83" s="3"/>
      <c r="F83" s="3"/>
    </row>
    <row r="84" spans="5:6">
      <c r="E84" s="3"/>
      <c r="F84" s="3"/>
    </row>
    <row r="85" spans="5:6">
      <c r="E85" s="3"/>
      <c r="F85" s="3"/>
    </row>
    <row r="86" spans="5:6">
      <c r="E86" s="3"/>
      <c r="F86" s="3"/>
    </row>
    <row r="87" spans="5:6">
      <c r="E87" s="3"/>
      <c r="F87" s="3"/>
    </row>
    <row r="88" spans="5:6">
      <c r="E88" s="3"/>
      <c r="F88" s="3"/>
    </row>
    <row r="89" spans="5:6">
      <c r="E89" s="3"/>
      <c r="F89" s="3"/>
    </row>
    <row r="90" spans="5:6">
      <c r="E90" s="3"/>
      <c r="F90" s="3"/>
    </row>
    <row r="91" spans="5:6">
      <c r="E91" s="3"/>
      <c r="F91" s="3"/>
    </row>
    <row r="92" spans="5:6">
      <c r="E92" s="3"/>
      <c r="F92" s="3"/>
    </row>
    <row r="93" spans="5:6">
      <c r="E93" s="3"/>
      <c r="F93" s="3"/>
    </row>
    <row r="94" spans="5:6">
      <c r="E94" s="3"/>
      <c r="F94" s="3"/>
    </row>
    <row r="95" spans="5:6">
      <c r="E95" s="3"/>
      <c r="F95" s="3"/>
    </row>
    <row r="96" spans="5:6">
      <c r="E96" s="3"/>
      <c r="F96" s="3"/>
    </row>
    <row r="97" spans="5:6">
      <c r="E97" s="3"/>
      <c r="F97" s="3"/>
    </row>
    <row r="98" spans="5:6">
      <c r="E98" s="3"/>
      <c r="F98" s="3"/>
    </row>
    <row r="99" spans="5:6">
      <c r="E99" s="3"/>
      <c r="F99" s="3"/>
    </row>
    <row r="100" spans="5:6">
      <c r="E100" s="3"/>
      <c r="F100" s="3"/>
    </row>
    <row r="101" spans="5:6">
      <c r="E101" s="3"/>
      <c r="F101" s="3"/>
    </row>
    <row r="102" spans="5:6">
      <c r="E102" s="3"/>
      <c r="F102" s="3"/>
    </row>
    <row r="103" spans="5:6">
      <c r="E103" s="3"/>
      <c r="F103" s="3"/>
    </row>
    <row r="104" spans="5:6">
      <c r="E104" s="3"/>
      <c r="F104" s="3"/>
    </row>
    <row r="105" spans="5:6">
      <c r="E105" s="3"/>
      <c r="F105" s="3"/>
    </row>
    <row r="106" spans="5:6">
      <c r="E106" s="3"/>
      <c r="F106" s="3"/>
    </row>
    <row r="107" spans="5:6">
      <c r="E107" s="3"/>
      <c r="F107" s="3"/>
    </row>
    <row r="108" spans="5:6">
      <c r="E108" s="3"/>
      <c r="F108" s="3"/>
    </row>
    <row r="109" spans="5:6">
      <c r="E109" s="3"/>
      <c r="F109" s="3"/>
    </row>
    <row r="110" spans="5:6">
      <c r="E110" s="3"/>
      <c r="F110" s="3"/>
    </row>
    <row r="111" spans="5:6">
      <c r="E111" s="3"/>
      <c r="F111" s="3"/>
    </row>
    <row r="112" spans="5:6">
      <c r="E112" s="3"/>
      <c r="F112" s="3"/>
    </row>
    <row r="113" spans="5:6">
      <c r="E113" s="3"/>
      <c r="F113" s="3"/>
    </row>
    <row r="114" spans="5:6">
      <c r="E114" s="3"/>
      <c r="F114" s="3"/>
    </row>
    <row r="115" spans="5:6">
      <c r="E115" s="3"/>
      <c r="F115" s="3"/>
    </row>
    <row r="116" spans="5:6">
      <c r="E116" s="3"/>
      <c r="F116" s="3"/>
    </row>
    <row r="117" spans="5:6">
      <c r="E117" s="3"/>
      <c r="F117" s="3"/>
    </row>
    <row r="118" spans="5:6">
      <c r="E118" s="3"/>
      <c r="F118" s="3"/>
    </row>
    <row r="119" spans="5:6">
      <c r="E119" s="3"/>
      <c r="F119" s="3"/>
    </row>
    <row r="120" spans="5:6">
      <c r="E120" s="3"/>
      <c r="F120" s="3"/>
    </row>
    <row r="121" spans="5:6">
      <c r="E121" s="3"/>
      <c r="F121" s="3"/>
    </row>
    <row r="122" spans="5:6">
      <c r="E122" s="3"/>
      <c r="F122" s="3"/>
    </row>
    <row r="123" spans="5:6">
      <c r="E123" s="3"/>
      <c r="F123" s="3"/>
    </row>
    <row r="124" spans="5:6">
      <c r="E124" s="3"/>
      <c r="F124" s="3"/>
    </row>
    <row r="125" spans="5:6">
      <c r="E125" s="3"/>
      <c r="F125" s="3"/>
    </row>
    <row r="126" spans="5:6">
      <c r="E126" s="3"/>
      <c r="F126" s="3"/>
    </row>
    <row r="127" spans="5:6">
      <c r="E127" s="3"/>
      <c r="F127" s="3"/>
    </row>
    <row r="128" spans="5:6">
      <c r="E128" s="3"/>
      <c r="F128" s="3"/>
    </row>
    <row r="129" spans="5:6">
      <c r="E129" s="3"/>
      <c r="F129" s="3"/>
    </row>
    <row r="130" spans="5:6">
      <c r="E130" s="3"/>
      <c r="F130" s="3"/>
    </row>
    <row r="131" spans="5:6">
      <c r="E131" s="3"/>
      <c r="F131" s="3"/>
    </row>
    <row r="132" spans="5:6">
      <c r="E132" s="3"/>
      <c r="F132" s="3"/>
    </row>
    <row r="133" spans="5:6">
      <c r="E133" s="3"/>
      <c r="F133" s="3"/>
    </row>
    <row r="134" spans="5:6">
      <c r="E134" s="3"/>
      <c r="F134" s="3"/>
    </row>
    <row r="135" spans="5:6">
      <c r="E135" s="3"/>
      <c r="F135" s="3"/>
    </row>
    <row r="136" spans="5:6">
      <c r="E136" s="3"/>
      <c r="F136" s="3"/>
    </row>
    <row r="137" spans="5:6">
      <c r="E137" s="3"/>
      <c r="F137" s="3"/>
    </row>
    <row r="138" spans="5:6">
      <c r="E138" s="3"/>
      <c r="F138" s="3"/>
    </row>
    <row r="139" spans="5:6">
      <c r="E139" s="3"/>
      <c r="F139" s="3"/>
    </row>
    <row r="140" spans="5:6">
      <c r="E140" s="3"/>
      <c r="F140" s="3"/>
    </row>
    <row r="141" spans="5:6">
      <c r="E141" s="3"/>
      <c r="F141" s="3"/>
    </row>
    <row r="142" spans="5:6">
      <c r="E142" s="3"/>
      <c r="F142" s="3"/>
    </row>
    <row r="143" spans="5:6">
      <c r="E143" s="3"/>
      <c r="F143" s="3"/>
    </row>
    <row r="144" spans="5:6">
      <c r="E144" s="3"/>
      <c r="F144" s="3"/>
    </row>
    <row r="145" spans="5:6">
      <c r="E145" s="3"/>
      <c r="F145" s="3"/>
    </row>
    <row r="146" spans="5:6">
      <c r="E146" s="3"/>
      <c r="F146" s="3"/>
    </row>
    <row r="147" spans="5:6">
      <c r="E147" s="3"/>
      <c r="F147" s="3"/>
    </row>
    <row r="148" spans="5:6">
      <c r="E148" s="3"/>
      <c r="F148" s="3"/>
    </row>
    <row r="149" spans="5:6">
      <c r="E149" s="3"/>
      <c r="F149" s="3"/>
    </row>
    <row r="150" spans="5:6">
      <c r="E150" s="3"/>
      <c r="F150" s="3"/>
    </row>
    <row r="151" spans="5:6">
      <c r="E151" s="3"/>
      <c r="F151" s="3"/>
    </row>
    <row r="152" spans="5:6">
      <c r="E152" s="3"/>
      <c r="F152" s="3"/>
    </row>
    <row r="153" spans="5:6">
      <c r="E153" s="3"/>
      <c r="F153" s="3"/>
    </row>
    <row r="154" spans="5:6">
      <c r="E154" s="3"/>
      <c r="F154" s="3"/>
    </row>
    <row r="155" spans="5:6">
      <c r="E155" s="3"/>
      <c r="F155" s="3"/>
    </row>
    <row r="156" spans="5:6">
      <c r="E156" s="3"/>
      <c r="F156" s="3"/>
    </row>
    <row r="157" spans="5:6">
      <c r="E157" s="3"/>
      <c r="F157" s="3"/>
    </row>
    <row r="158" spans="5:6">
      <c r="E158" s="3"/>
      <c r="F158" s="3"/>
    </row>
    <row r="159" spans="5:6">
      <c r="E159" s="3"/>
      <c r="F159" s="3"/>
    </row>
    <row r="160" spans="5:6">
      <c r="E160" s="3"/>
      <c r="F160" s="3"/>
    </row>
    <row r="161" spans="5:6">
      <c r="E161" s="3"/>
      <c r="F161" s="3"/>
    </row>
    <row r="162" spans="5:6">
      <c r="E162" s="3"/>
      <c r="F162" s="3"/>
    </row>
    <row r="163" spans="5:6">
      <c r="E163" s="3"/>
      <c r="F163" s="3"/>
    </row>
    <row r="164" spans="5:6">
      <c r="E164" s="3"/>
      <c r="F164" s="3"/>
    </row>
    <row r="165" spans="5:6">
      <c r="E165" s="3"/>
      <c r="F165" s="3"/>
    </row>
    <row r="166" spans="5:6">
      <c r="E166" s="3"/>
      <c r="F166" s="3"/>
    </row>
    <row r="167" spans="5:6">
      <c r="E167" s="3"/>
      <c r="F167" s="3"/>
    </row>
    <row r="168" spans="5:6">
      <c r="E168" s="3"/>
      <c r="F168" s="3"/>
    </row>
    <row r="169" spans="5:6">
      <c r="E169" s="3"/>
      <c r="F169" s="3"/>
    </row>
    <row r="170" spans="5:6">
      <c r="E170" s="3"/>
      <c r="F170" s="3"/>
    </row>
    <row r="171" spans="5:6">
      <c r="E171" s="3"/>
      <c r="F171" s="3"/>
    </row>
    <row r="172" spans="5:6">
      <c r="E172" s="3"/>
      <c r="F172" s="3"/>
    </row>
    <row r="173" spans="5:6">
      <c r="E173" s="3"/>
      <c r="F173" s="3"/>
    </row>
    <row r="174" spans="5:6">
      <c r="E174" s="3"/>
      <c r="F174" s="3"/>
    </row>
    <row r="175" spans="5:6">
      <c r="E175" s="3"/>
      <c r="F175" s="3"/>
    </row>
    <row r="176" spans="5:6">
      <c r="E176" s="3"/>
      <c r="F176" s="3"/>
    </row>
    <row r="177" spans="5:6">
      <c r="E177" s="3"/>
      <c r="F177" s="3"/>
    </row>
    <row r="178" spans="5:6">
      <c r="E178" s="3"/>
      <c r="F178" s="3"/>
    </row>
    <row r="179" spans="5:6">
      <c r="E179" s="3"/>
      <c r="F179" s="3"/>
    </row>
    <row r="180" spans="5:6">
      <c r="E180" s="3"/>
      <c r="F180" s="3"/>
    </row>
    <row r="181" spans="5:6">
      <c r="E181" s="3"/>
      <c r="F181" s="3"/>
    </row>
    <row r="182" spans="5:6">
      <c r="E182" s="3"/>
      <c r="F182" s="3"/>
    </row>
    <row r="183" spans="5:6">
      <c r="E183" s="3"/>
      <c r="F183" s="3"/>
    </row>
    <row r="184" spans="5:6">
      <c r="E184" s="3"/>
      <c r="F184" s="3"/>
    </row>
    <row r="185" spans="5:6">
      <c r="E185" s="3"/>
      <c r="F185" s="3"/>
    </row>
    <row r="186" spans="5:6">
      <c r="E186" s="3"/>
      <c r="F186" s="3"/>
    </row>
    <row r="187" spans="5:6">
      <c r="E187" s="3"/>
      <c r="F187" s="3"/>
    </row>
    <row r="188" spans="5:6">
      <c r="E188" s="3"/>
      <c r="F188" s="3"/>
    </row>
    <row r="189" spans="5:6">
      <c r="E189" s="3"/>
      <c r="F189" s="3"/>
    </row>
    <row r="190" spans="5:6">
      <c r="E190" s="3"/>
      <c r="F190" s="3"/>
    </row>
    <row r="191" spans="5:6">
      <c r="E191" s="3"/>
      <c r="F191" s="3"/>
    </row>
    <row r="192" spans="5:6">
      <c r="E192" s="3"/>
      <c r="F192" s="3"/>
    </row>
    <row r="193" spans="5:6">
      <c r="E193" s="3"/>
      <c r="F193" s="3"/>
    </row>
    <row r="194" spans="5:6">
      <c r="E194" s="3"/>
      <c r="F194" s="3"/>
    </row>
    <row r="195" spans="5:6">
      <c r="E195" s="3"/>
      <c r="F195" s="3"/>
    </row>
    <row r="196" spans="5:6">
      <c r="E196" s="3"/>
      <c r="F196" s="3"/>
    </row>
    <row r="197" spans="5:6">
      <c r="E197" s="3"/>
      <c r="F197" s="3"/>
    </row>
    <row r="198" spans="5:6">
      <c r="E198" s="3"/>
      <c r="F198" s="3"/>
    </row>
    <row r="199" spans="5:6">
      <c r="E199" s="3"/>
      <c r="F199" s="3"/>
    </row>
    <row r="200" spans="5:6">
      <c r="E200" s="3"/>
      <c r="F200" s="3"/>
    </row>
    <row r="201" spans="5:6">
      <c r="E201" s="3"/>
      <c r="F201" s="3"/>
    </row>
    <row r="202" spans="5:6">
      <c r="E202" s="3"/>
      <c r="F202" s="3"/>
    </row>
    <row r="203" spans="5:6">
      <c r="E203" s="3"/>
      <c r="F203" s="3"/>
    </row>
    <row r="204" spans="5:6">
      <c r="E204" s="3"/>
      <c r="F204" s="3"/>
    </row>
    <row r="205" spans="5:6">
      <c r="E205" s="3"/>
      <c r="F205" s="3"/>
    </row>
    <row r="206" spans="5:6">
      <c r="E206" s="3"/>
      <c r="F206" s="3"/>
    </row>
    <row r="207" spans="5:6">
      <c r="E207" s="3"/>
      <c r="F207" s="3"/>
    </row>
    <row r="208" spans="5:6">
      <c r="E208" s="3"/>
      <c r="F208" s="3"/>
    </row>
    <row r="209" spans="5:6">
      <c r="E209" s="3"/>
      <c r="F209" s="3"/>
    </row>
    <row r="210" spans="5:6">
      <c r="E210" s="3"/>
      <c r="F210" s="3"/>
    </row>
    <row r="211" spans="5:6">
      <c r="E211" s="3"/>
      <c r="F211" s="3"/>
    </row>
    <row r="212" spans="5:6">
      <c r="E212" s="3"/>
      <c r="F212" s="3"/>
    </row>
    <row r="213" spans="5:6">
      <c r="E213" s="3"/>
      <c r="F213" s="3"/>
    </row>
    <row r="214" spans="5:6">
      <c r="E214" s="3"/>
      <c r="F214" s="3"/>
    </row>
    <row r="215" spans="5:6">
      <c r="E215" s="3"/>
      <c r="F215" s="3"/>
    </row>
    <row r="216" spans="5:6">
      <c r="E216" s="3"/>
      <c r="F216" s="3"/>
    </row>
    <row r="217" spans="5:6">
      <c r="E217" s="3"/>
      <c r="F217" s="3"/>
    </row>
    <row r="218" spans="5:6">
      <c r="E218" s="3"/>
      <c r="F218" s="3"/>
    </row>
    <row r="219" spans="5:6">
      <c r="E219" s="3"/>
      <c r="F219" s="3"/>
    </row>
    <row r="220" spans="5:6">
      <c r="E220" s="3"/>
      <c r="F220" s="3"/>
    </row>
    <row r="221" spans="5:6">
      <c r="E221" s="3"/>
      <c r="F221" s="3"/>
    </row>
    <row r="222" spans="5:6">
      <c r="E222" s="3"/>
      <c r="F222" s="3"/>
    </row>
    <row r="223" spans="5:6">
      <c r="E223" s="3"/>
      <c r="F223" s="3"/>
    </row>
    <row r="224" spans="5:6">
      <c r="E224" s="3"/>
      <c r="F224" s="3"/>
    </row>
    <row r="225" spans="5:6">
      <c r="E225" s="3"/>
      <c r="F225" s="3"/>
    </row>
    <row r="226" spans="5:6">
      <c r="E226" s="3"/>
      <c r="F226" s="3"/>
    </row>
    <row r="227" spans="5:6">
      <c r="E227" s="3"/>
      <c r="F227" s="3"/>
    </row>
    <row r="228" spans="5:6">
      <c r="E228" s="3"/>
      <c r="F228" s="3"/>
    </row>
    <row r="229" spans="5:6">
      <c r="E229" s="3"/>
      <c r="F229" s="3"/>
    </row>
    <row r="230" spans="5:6">
      <c r="E230" s="3"/>
      <c r="F230" s="3"/>
    </row>
    <row r="231" spans="5:6">
      <c r="E231" s="3"/>
      <c r="F231" s="3"/>
    </row>
    <row r="232" spans="5:6">
      <c r="E232" s="3"/>
      <c r="F232" s="3"/>
    </row>
    <row r="233" spans="5:6">
      <c r="E233" s="3"/>
      <c r="F233" s="3"/>
    </row>
    <row r="234" spans="5:6">
      <c r="E234" s="3"/>
      <c r="F234" s="3"/>
    </row>
    <row r="235" spans="5:6">
      <c r="E235" s="3"/>
      <c r="F235" s="3"/>
    </row>
    <row r="236" spans="5:6">
      <c r="E236" s="3"/>
      <c r="F236" s="3"/>
    </row>
    <row r="237" spans="5:6">
      <c r="E237" s="3"/>
      <c r="F237" s="3"/>
    </row>
    <row r="238" spans="5:6">
      <c r="E238" s="3"/>
      <c r="F238" s="3"/>
    </row>
    <row r="239" spans="5:6">
      <c r="E239" s="3"/>
      <c r="F239" s="3"/>
    </row>
    <row r="240" spans="5:6">
      <c r="E240" s="3"/>
      <c r="F240" s="3"/>
    </row>
    <row r="241" spans="5:6">
      <c r="E241" s="3"/>
      <c r="F241" s="3"/>
    </row>
    <row r="242" spans="5:6">
      <c r="E242" s="3"/>
      <c r="F242" s="3"/>
    </row>
    <row r="243" spans="5:6">
      <c r="E243" s="3"/>
      <c r="F243" s="3"/>
    </row>
    <row r="244" spans="5:6">
      <c r="E244" s="3"/>
      <c r="F244" s="3"/>
    </row>
    <row r="245" spans="5:6">
      <c r="E245" s="3"/>
      <c r="F245" s="3"/>
    </row>
    <row r="246" spans="5:6">
      <c r="E246" s="3"/>
      <c r="F246" s="3"/>
    </row>
    <row r="247" spans="5:6">
      <c r="E247" s="3"/>
      <c r="F247" s="3"/>
    </row>
    <row r="248" spans="5:6">
      <c r="E248" s="3"/>
      <c r="F248" s="3"/>
    </row>
    <row r="249" spans="5:6">
      <c r="E249" s="3"/>
      <c r="F249" s="3"/>
    </row>
    <row r="250" spans="5:6">
      <c r="E250" s="3"/>
      <c r="F250" s="3"/>
    </row>
    <row r="251" spans="5:6">
      <c r="E251" s="3"/>
      <c r="F251" s="3"/>
    </row>
    <row r="252" spans="5:6">
      <c r="E252" s="3"/>
      <c r="F252" s="3"/>
    </row>
    <row r="253" spans="5:6">
      <c r="E253" s="3"/>
      <c r="F253" s="3"/>
    </row>
    <row r="254" spans="5:6">
      <c r="E254" s="3"/>
      <c r="F254" s="3"/>
    </row>
    <row r="255" spans="5:6">
      <c r="E255" s="3"/>
      <c r="F255" s="3"/>
    </row>
    <row r="256" spans="5:6">
      <c r="E256" s="3"/>
      <c r="F256" s="3"/>
    </row>
    <row r="257" spans="5:6">
      <c r="E257" s="3"/>
      <c r="F257" s="3"/>
    </row>
    <row r="258" spans="5:6">
      <c r="E258" s="3"/>
      <c r="F258" s="3"/>
    </row>
    <row r="259" spans="5:6">
      <c r="E259" s="3"/>
      <c r="F259" s="3"/>
    </row>
    <row r="260" spans="5:6">
      <c r="E260" s="3"/>
      <c r="F260" s="3"/>
    </row>
    <row r="261" spans="5:6">
      <c r="E261" s="3"/>
      <c r="F261" s="3"/>
    </row>
    <row r="262" spans="5:6">
      <c r="E262" s="3"/>
      <c r="F262" s="3"/>
    </row>
  </sheetData>
  <sheetProtection algorithmName="SHA-512" hashValue="QQugLalf7EMgVCVKo8yQdacyhiMR1InuFWBf6s7InZWObp7oYbo4o5fLFLFT6Lv7VRO6jKuE2Ujsl1e8RStDjw==" saltValue="n9+NRvaphBYpXuvLFYXanA==" spinCount="100000" sheet="1" selectLockedCells="1"/>
  <dataConsolidate/>
  <mergeCells count="33">
    <mergeCell ref="A1:C1"/>
    <mergeCell ref="C23:H23"/>
    <mergeCell ref="C21:H21"/>
    <mergeCell ref="C24:H24"/>
    <mergeCell ref="C26:H26"/>
    <mergeCell ref="B3:I3"/>
    <mergeCell ref="D5:H5"/>
    <mergeCell ref="C17:I17"/>
    <mergeCell ref="C20:H20"/>
    <mergeCell ref="B7:I7"/>
    <mergeCell ref="C12:G12"/>
    <mergeCell ref="C18:H18"/>
    <mergeCell ref="C10:H10"/>
    <mergeCell ref="C9:H9"/>
    <mergeCell ref="C14:G15"/>
    <mergeCell ref="D28:H28"/>
    <mergeCell ref="D30:H30"/>
    <mergeCell ref="D32:H32"/>
    <mergeCell ref="D34:H34"/>
    <mergeCell ref="C50:D51"/>
    <mergeCell ref="C47:H47"/>
    <mergeCell ref="C46:H46"/>
    <mergeCell ref="G35:I35"/>
    <mergeCell ref="C37:D37"/>
    <mergeCell ref="C38:D38"/>
    <mergeCell ref="C43:D44"/>
    <mergeCell ref="C40:D41"/>
    <mergeCell ref="C60:H60"/>
    <mergeCell ref="C59:F59"/>
    <mergeCell ref="C57:H57"/>
    <mergeCell ref="C54:H54"/>
    <mergeCell ref="C53:H53"/>
    <mergeCell ref="C56:H56"/>
  </mergeCells>
  <conditionalFormatting sqref="H52">
    <cfRule type="expression" dxfId="72" priority="50">
      <formula>H52&gt;8</formula>
    </cfRule>
  </conditionalFormatting>
  <conditionalFormatting sqref="H49">
    <cfRule type="expression" dxfId="71" priority="11">
      <formula>H49&gt;8</formula>
    </cfRule>
  </conditionalFormatting>
  <conditionalFormatting sqref="C54:H54">
    <cfRule type="expression" dxfId="70" priority="8">
      <formula>$E$50="Yes"</formula>
    </cfRule>
  </conditionalFormatting>
  <conditionalFormatting sqref="C60:H60 C57:H57 E50">
    <cfRule type="expression" dxfId="69" priority="6">
      <formula>$E$37="Yes"</formula>
    </cfRule>
  </conditionalFormatting>
  <conditionalFormatting sqref="C47:H47">
    <cfRule type="expression" dxfId="68" priority="5">
      <formula>$E$43&gt;0</formula>
    </cfRule>
  </conditionalFormatting>
  <conditionalFormatting sqref="C18">
    <cfRule type="expression" dxfId="67" priority="4">
      <formula>$H$14="No"</formula>
    </cfRule>
  </conditionalFormatting>
  <conditionalFormatting sqref="E40">
    <cfRule type="expression" dxfId="66" priority="3">
      <formula>$E$37="Yes"</formula>
    </cfRule>
  </conditionalFormatting>
  <conditionalFormatting sqref="E43">
    <cfRule type="expression" dxfId="65" priority="1">
      <formula>$E$37="Yes"</formula>
    </cfRule>
  </conditionalFormatting>
  <dataValidations count="5">
    <dataValidation type="whole" allowBlank="1" showInputMessage="1" showErrorMessage="1" sqref="E40" xr:uid="{00000000-0002-0000-0700-000000000000}">
      <formula1>1</formula1>
      <formula2>1000</formula2>
    </dataValidation>
    <dataValidation type="list" allowBlank="1" showInputMessage="1" showErrorMessage="1" sqref="AB14:AB15" xr:uid="{00000000-0002-0000-0700-000001000000}">
      <formula1>$AI$21:$AI$22</formula1>
    </dataValidation>
    <dataValidation type="whole" allowBlank="1" showInputMessage="1" showErrorMessage="1" sqref="H12" xr:uid="{00000000-0002-0000-0700-000002000000}">
      <formula1>1</formula1>
      <formula2>500</formula2>
    </dataValidation>
    <dataValidation type="list" allowBlank="1" showInputMessage="1" showErrorMessage="1" sqref="H14 E37 E50" xr:uid="{00000000-0002-0000-0700-000003000000}">
      <formula1>$M$13:$M$15</formula1>
    </dataValidation>
    <dataValidation type="whole" allowBlank="1" showInputMessage="1" showErrorMessage="1" sqref="E43" xr:uid="{00000000-0002-0000-0700-000004000000}">
      <formula1>0</formula1>
      <formula2>1000</formula2>
    </dataValidation>
  </dataValidations>
  <hyperlinks>
    <hyperlink ref="A1:C1" location="'Cover sheet'!A1" display="Click Here to Return to Cover Sheet" xr:uid="{00000000-0004-0000-0700-000000000000}"/>
  </hyperlinks>
  <pageMargins left="0.2" right="0.2" top="0.5" bottom="0.5" header="0.3" footer="0.3"/>
  <pageSetup paperSize="5" scale="60" fitToHeight="0" orientation="portrait" r:id="rId1"/>
  <headerFooter>
    <oddHeader>&amp;C&amp;A&amp;RPage &amp;P</oddHead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111">
    <pageSetUpPr fitToPage="1"/>
  </sheetPr>
  <dimension ref="A1:AK298"/>
  <sheetViews>
    <sheetView showGridLines="0" zoomScale="90" zoomScaleNormal="90" workbookViewId="0">
      <selection activeCell="H13" sqref="H13"/>
    </sheetView>
  </sheetViews>
  <sheetFormatPr defaultColWidth="9.140625" defaultRowHeight="15"/>
  <cols>
    <col min="1" max="1" width="2" customWidth="1"/>
    <col min="2" max="2" width="2.7109375" customWidth="1"/>
    <col min="3" max="3" width="2.140625" customWidth="1"/>
    <col min="4" max="4" width="3.85546875" customWidth="1"/>
    <col min="5" max="5" width="28.140625" customWidth="1"/>
    <col min="6" max="6" width="35.7109375" customWidth="1"/>
    <col min="7" max="7" width="17.28515625" customWidth="1"/>
    <col min="8" max="8" width="14.85546875" customWidth="1"/>
    <col min="9" max="9" width="14.140625" customWidth="1"/>
    <col min="10" max="10" width="20.85546875" customWidth="1"/>
    <col min="11" max="11" width="32.5703125" customWidth="1"/>
    <col min="12" max="13" width="15.7109375" customWidth="1"/>
    <col min="14" max="14" width="14.42578125" customWidth="1"/>
    <col min="15" max="15" width="6.140625" customWidth="1"/>
    <col min="16" max="17" width="2.7109375" customWidth="1"/>
    <col min="18" max="18" width="9.140625" hidden="1" customWidth="1"/>
    <col min="19" max="19" width="26.42578125" style="47" hidden="1" customWidth="1"/>
    <col min="20" max="20" width="28.42578125" style="12" hidden="1" customWidth="1"/>
    <col min="21" max="21" width="15.7109375" style="47" hidden="1" customWidth="1"/>
    <col min="22" max="22" width="12.7109375" hidden="1" customWidth="1"/>
    <col min="23" max="33" width="9.140625" hidden="1" customWidth="1"/>
    <col min="34" max="52" width="0" hidden="1" customWidth="1"/>
  </cols>
  <sheetData>
    <row r="1" spans="1:24" ht="15.75" thickBot="1">
      <c r="A1" s="756" t="s">
        <v>33</v>
      </c>
      <c r="B1" s="756"/>
      <c r="C1" s="756"/>
      <c r="D1" s="756"/>
      <c r="E1" s="756"/>
    </row>
    <row r="2" spans="1:24" ht="18" customHeight="1">
      <c r="A2" s="351"/>
      <c r="B2" s="390"/>
      <c r="C2" s="390"/>
      <c r="D2" s="390"/>
      <c r="E2" s="390"/>
      <c r="F2" s="390"/>
      <c r="G2" s="390"/>
      <c r="H2" s="390"/>
      <c r="I2" s="390"/>
      <c r="J2" s="390"/>
      <c r="K2" s="390"/>
      <c r="L2" s="390"/>
      <c r="M2" s="390"/>
      <c r="N2" s="390"/>
      <c r="O2" s="390"/>
      <c r="P2" s="390"/>
      <c r="Q2" s="392"/>
    </row>
    <row r="3" spans="1:24" s="28" customFormat="1" ht="34.5" customHeight="1">
      <c r="A3" s="461"/>
      <c r="B3" s="759" t="s">
        <v>434</v>
      </c>
      <c r="C3" s="759"/>
      <c r="D3" s="759"/>
      <c r="E3" s="759"/>
      <c r="F3" s="759"/>
      <c r="G3" s="759"/>
      <c r="H3" s="759"/>
      <c r="I3" s="759"/>
      <c r="J3" s="759"/>
      <c r="K3" s="759"/>
      <c r="L3" s="759"/>
      <c r="M3" s="759"/>
      <c r="N3" s="759"/>
      <c r="O3" s="759"/>
      <c r="P3" s="759"/>
      <c r="Q3" s="410"/>
      <c r="R3" s="15"/>
      <c r="S3" s="46"/>
      <c r="T3" s="568"/>
      <c r="U3" s="46"/>
    </row>
    <row r="4" spans="1:24" ht="18.75">
      <c r="A4" s="457"/>
      <c r="B4" s="462"/>
      <c r="C4" s="462"/>
      <c r="D4" s="96"/>
      <c r="E4" s="96"/>
      <c r="F4" s="96"/>
      <c r="G4" s="96"/>
      <c r="H4" s="96"/>
      <c r="I4" s="96"/>
      <c r="J4" s="96"/>
      <c r="O4" s="15"/>
      <c r="P4" s="15"/>
      <c r="Q4" s="410"/>
      <c r="R4" s="15"/>
      <c r="S4" s="46"/>
      <c r="T4" s="568"/>
      <c r="U4" s="46"/>
    </row>
    <row r="5" spans="1:24" ht="24.75" customHeight="1">
      <c r="A5" s="457"/>
      <c r="B5" s="462"/>
      <c r="C5" s="1005" t="s">
        <v>37</v>
      </c>
      <c r="D5" s="1005"/>
      <c r="E5" s="1006"/>
      <c r="F5" s="1002" t="s">
        <v>435</v>
      </c>
      <c r="G5" s="1003"/>
      <c r="H5" s="1003"/>
      <c r="I5" s="1003"/>
      <c r="J5" s="1003"/>
      <c r="K5" s="1003"/>
      <c r="L5" s="1003"/>
      <c r="M5" s="1003"/>
      <c r="N5" s="1003"/>
      <c r="O5" s="1004"/>
      <c r="P5" s="15"/>
      <c r="Q5" s="410"/>
      <c r="R5" s="15"/>
      <c r="S5" s="46"/>
      <c r="T5" s="568"/>
      <c r="U5" s="46"/>
    </row>
    <row r="6" spans="1:24" ht="9.9499999999999993" customHeight="1">
      <c r="A6" s="457"/>
      <c r="B6" s="462"/>
      <c r="C6" s="462"/>
      <c r="D6" s="96"/>
      <c r="E6" s="96"/>
      <c r="F6" s="96"/>
      <c r="G6" s="96"/>
      <c r="H6" s="96"/>
      <c r="I6" s="96"/>
      <c r="J6" s="96"/>
      <c r="O6" s="15"/>
      <c r="P6" s="15"/>
      <c r="Q6" s="410"/>
      <c r="R6" s="15"/>
      <c r="S6" s="46"/>
      <c r="T6" s="568"/>
      <c r="U6" s="46"/>
    </row>
    <row r="7" spans="1:24" ht="18.75">
      <c r="A7" s="457"/>
      <c r="B7" s="462"/>
      <c r="C7" s="928" t="s">
        <v>233</v>
      </c>
      <c r="D7" s="929"/>
      <c r="E7" s="929"/>
      <c r="F7" s="929"/>
      <c r="G7" s="929"/>
      <c r="H7" s="929"/>
      <c r="I7" s="929"/>
      <c r="J7" s="929"/>
      <c r="K7" s="929"/>
      <c r="L7" s="929"/>
      <c r="M7" s="929"/>
      <c r="N7" s="929"/>
      <c r="O7" s="929"/>
      <c r="P7" s="930"/>
      <c r="Q7" s="410"/>
      <c r="R7" s="15"/>
      <c r="S7" s="46"/>
      <c r="T7" s="568"/>
      <c r="U7" s="46"/>
    </row>
    <row r="8" spans="1:24" ht="6.95" customHeight="1">
      <c r="A8" s="457"/>
      <c r="B8" s="462"/>
      <c r="C8" s="500"/>
      <c r="D8" s="98"/>
      <c r="E8" s="98"/>
      <c r="F8" s="98"/>
      <c r="G8" s="98"/>
      <c r="H8" s="98"/>
      <c r="I8" s="98"/>
      <c r="J8" s="98"/>
      <c r="K8" s="98"/>
      <c r="L8" s="98"/>
      <c r="M8" s="98"/>
      <c r="N8" s="98"/>
      <c r="O8" s="98"/>
      <c r="P8" s="694"/>
      <c r="Q8" s="410"/>
      <c r="R8" s="15"/>
      <c r="S8" s="46"/>
      <c r="T8" s="568"/>
      <c r="U8" s="46"/>
    </row>
    <row r="9" spans="1:24" ht="18.75">
      <c r="A9" s="457"/>
      <c r="B9" s="462"/>
      <c r="C9" s="500"/>
      <c r="D9" s="98"/>
      <c r="E9" s="990" t="s">
        <v>40</v>
      </c>
      <c r="F9" s="991"/>
      <c r="G9" s="991"/>
      <c r="H9" s="991"/>
      <c r="I9" s="991"/>
      <c r="J9" s="991"/>
      <c r="K9" s="991"/>
      <c r="L9" s="991"/>
      <c r="M9" s="992"/>
      <c r="N9" s="122"/>
      <c r="O9" s="98"/>
      <c r="P9" s="694"/>
      <c r="Q9" s="410"/>
      <c r="R9" s="15"/>
      <c r="S9" s="46"/>
      <c r="T9" s="568"/>
      <c r="U9" s="46"/>
    </row>
    <row r="10" spans="1:24" ht="18.75">
      <c r="A10" s="457"/>
      <c r="B10" s="462"/>
      <c r="C10" s="500"/>
      <c r="D10" s="98"/>
      <c r="E10" s="554" t="s">
        <v>436</v>
      </c>
      <c r="F10" s="243"/>
      <c r="G10" s="243"/>
      <c r="H10" s="243"/>
      <c r="I10" s="243"/>
      <c r="J10" s="243"/>
      <c r="K10" s="243"/>
      <c r="L10" s="243"/>
      <c r="M10" s="555"/>
      <c r="N10" s="54"/>
      <c r="O10" s="98"/>
      <c r="P10" s="694"/>
      <c r="Q10" s="410"/>
      <c r="R10" s="15"/>
      <c r="S10" s="46"/>
      <c r="T10" s="568"/>
      <c r="U10" s="46"/>
    </row>
    <row r="11" spans="1:24" ht="48.75" customHeight="1">
      <c r="A11" s="457"/>
      <c r="B11" s="462"/>
      <c r="C11" s="500"/>
      <c r="D11" s="98"/>
      <c r="E11" s="987" t="s">
        <v>437</v>
      </c>
      <c r="F11" s="988"/>
      <c r="G11" s="988"/>
      <c r="H11" s="988"/>
      <c r="I11" s="988"/>
      <c r="J11" s="988"/>
      <c r="K11" s="988"/>
      <c r="L11" s="988"/>
      <c r="M11" s="989"/>
      <c r="N11" s="384"/>
      <c r="O11" s="98"/>
      <c r="P11" s="694"/>
      <c r="Q11" s="410"/>
      <c r="R11" s="15"/>
      <c r="S11" s="46"/>
      <c r="T11" s="46" t="s">
        <v>41</v>
      </c>
      <c r="U11" s="547" t="s">
        <v>95</v>
      </c>
      <c r="V11" s="548" t="s">
        <v>96</v>
      </c>
      <c r="W11" s="54"/>
      <c r="X11" s="54"/>
    </row>
    <row r="12" spans="1:24" ht="18.75">
      <c r="A12" s="457"/>
      <c r="B12" s="462"/>
      <c r="C12" s="500"/>
      <c r="D12" s="98"/>
      <c r="E12" s="165"/>
      <c r="F12" s="165"/>
      <c r="G12" s="165"/>
      <c r="H12" s="165"/>
      <c r="I12" s="165"/>
      <c r="J12" s="165"/>
      <c r="K12" s="165"/>
      <c r="L12" s="165"/>
      <c r="M12" s="165"/>
      <c r="N12" s="165"/>
      <c r="O12" s="98"/>
      <c r="P12" s="694"/>
      <c r="Q12" s="410"/>
      <c r="R12" s="15"/>
      <c r="S12" s="46" t="s">
        <v>36</v>
      </c>
      <c r="T12" s="729" t="s">
        <v>175</v>
      </c>
      <c r="U12" s="570">
        <f>IF(H13="",1,0)</f>
        <v>1</v>
      </c>
    </row>
    <row r="13" spans="1:24" ht="18.75">
      <c r="A13" s="457"/>
      <c r="B13" s="462"/>
      <c r="C13" s="500"/>
      <c r="D13" s="98"/>
      <c r="E13" s="122" t="s">
        <v>438</v>
      </c>
      <c r="F13" s="122"/>
      <c r="G13" s="165"/>
      <c r="H13" s="608"/>
      <c r="J13" s="122"/>
      <c r="L13" s="165"/>
      <c r="M13" s="165"/>
      <c r="N13" s="165"/>
      <c r="O13" s="98"/>
      <c r="P13" s="694"/>
      <c r="Q13" s="410"/>
      <c r="R13" s="15"/>
      <c r="S13" s="46" t="s">
        <v>39</v>
      </c>
      <c r="T13" s="729" t="s">
        <v>261</v>
      </c>
      <c r="U13" s="570">
        <f>IF($H$13="",0,IF(AND($H$13="Yes",J16=""),1,0))</f>
        <v>0</v>
      </c>
    </row>
    <row r="14" spans="1:24" ht="18.75">
      <c r="A14" s="457"/>
      <c r="B14" s="462"/>
      <c r="C14" s="500"/>
      <c r="D14" s="98"/>
      <c r="E14" s="459" t="s">
        <v>439</v>
      </c>
      <c r="F14" s="459"/>
      <c r="G14" s="98"/>
      <c r="H14" s="98"/>
      <c r="I14" s="98"/>
      <c r="J14" s="459"/>
      <c r="K14" s="98"/>
      <c r="L14" s="98"/>
      <c r="M14" s="98"/>
      <c r="N14" s="98"/>
      <c r="O14" s="98"/>
      <c r="P14" s="694"/>
      <c r="Q14" s="410"/>
      <c r="R14" s="15"/>
      <c r="S14" s="46"/>
      <c r="T14" s="729" t="s">
        <v>262</v>
      </c>
      <c r="U14" s="570">
        <f>IF($H$13="",0,IF(AND($H$13="Yes",E19=""),1,0))</f>
        <v>0</v>
      </c>
    </row>
    <row r="15" spans="1:24" ht="9.9499999999999993" customHeight="1">
      <c r="A15" s="457"/>
      <c r="B15" s="462"/>
      <c r="C15" s="500"/>
      <c r="D15" s="98"/>
      <c r="E15" s="98"/>
      <c r="F15" s="98"/>
      <c r="G15" s="98"/>
      <c r="H15" s="98"/>
      <c r="I15" s="98"/>
      <c r="J15" s="98"/>
      <c r="K15" s="98"/>
      <c r="L15" s="98"/>
      <c r="M15" s="98"/>
      <c r="N15" s="98"/>
      <c r="O15" s="98"/>
      <c r="P15" s="694"/>
      <c r="Q15" s="410"/>
      <c r="R15" s="15"/>
      <c r="S15" s="46"/>
      <c r="T15" s="729" t="s">
        <v>164</v>
      </c>
      <c r="U15" s="570">
        <f>IF($H$13="",0,IF(AND($H$13="Yes",E22=""),1,0))</f>
        <v>0</v>
      </c>
    </row>
    <row r="16" spans="1:24" ht="28.5" customHeight="1">
      <c r="A16" s="457"/>
      <c r="B16" s="462"/>
      <c r="C16" s="500"/>
      <c r="D16" s="98"/>
      <c r="E16" s="801" t="s">
        <v>440</v>
      </c>
      <c r="F16" s="801"/>
      <c r="G16" s="801"/>
      <c r="H16" s="801"/>
      <c r="I16" s="801"/>
      <c r="J16" s="696"/>
      <c r="K16" s="180"/>
      <c r="L16" s="180"/>
      <c r="O16" s="98"/>
      <c r="P16" s="694"/>
      <c r="Q16" s="410"/>
      <c r="R16" s="15"/>
      <c r="S16" s="46"/>
      <c r="T16" s="729" t="s">
        <v>185</v>
      </c>
      <c r="U16" s="570">
        <f>IF($H$13="",0,IF(AND($H$13="Yes",E25=""),1,0))</f>
        <v>0</v>
      </c>
    </row>
    <row r="17" spans="1:37" ht="6.95" customHeight="1">
      <c r="A17" s="457"/>
      <c r="B17" s="462"/>
      <c r="C17" s="500"/>
      <c r="D17" s="96"/>
      <c r="E17" s="54"/>
      <c r="F17" s="54"/>
      <c r="G17" s="54"/>
      <c r="H17" s="54"/>
      <c r="I17" s="54"/>
      <c r="J17" s="54"/>
      <c r="K17" s="54"/>
      <c r="L17" s="54"/>
      <c r="M17" s="54"/>
      <c r="N17" s="54"/>
      <c r="O17" s="711"/>
      <c r="P17" s="115"/>
      <c r="Q17" s="410"/>
      <c r="R17" s="15"/>
      <c r="S17" s="46"/>
      <c r="T17" s="729"/>
      <c r="U17" s="570"/>
    </row>
    <row r="18" spans="1:37" ht="32.25" customHeight="1">
      <c r="A18" s="457"/>
      <c r="B18" s="462"/>
      <c r="C18" s="500"/>
      <c r="D18" s="96"/>
      <c r="E18" s="801" t="s">
        <v>441</v>
      </c>
      <c r="F18" s="801"/>
      <c r="G18" s="801"/>
      <c r="H18" s="801"/>
      <c r="I18" s="801"/>
      <c r="J18" s="801"/>
      <c r="K18" s="801"/>
      <c r="L18" s="801"/>
      <c r="M18" s="801"/>
      <c r="N18" s="719"/>
      <c r="O18" s="61"/>
      <c r="P18" s="88"/>
      <c r="Q18" s="410"/>
      <c r="R18" s="15"/>
      <c r="S18" s="46"/>
      <c r="T18" s="729" t="s">
        <v>186</v>
      </c>
      <c r="U18" s="570">
        <f>IF($H$13="",0,IF(AND($H$13="Yes",G27=""),1,0))</f>
        <v>0</v>
      </c>
    </row>
    <row r="19" spans="1:37" ht="143.25" customHeight="1">
      <c r="A19" s="457"/>
      <c r="B19" s="462"/>
      <c r="C19" s="500"/>
      <c r="D19" s="96"/>
      <c r="E19" s="775"/>
      <c r="F19" s="776"/>
      <c r="G19" s="776"/>
      <c r="H19" s="776"/>
      <c r="I19" s="776"/>
      <c r="J19" s="776"/>
      <c r="K19" s="776"/>
      <c r="L19" s="776"/>
      <c r="M19" s="777"/>
      <c r="N19" s="711"/>
      <c r="O19" s="64"/>
      <c r="P19" s="222"/>
      <c r="Q19" s="410"/>
      <c r="R19" s="15"/>
      <c r="S19" s="46"/>
      <c r="T19" s="729" t="s">
        <v>319</v>
      </c>
      <c r="U19" s="570">
        <f>IF($G$27="",0,IF(AND($G$27="Yes",I30=""),1,0))</f>
        <v>0</v>
      </c>
    </row>
    <row r="20" spans="1:37" ht="6.95" customHeight="1">
      <c r="A20" s="457"/>
      <c r="B20" s="462"/>
      <c r="C20" s="500"/>
      <c r="D20" s="96"/>
      <c r="G20" s="64"/>
      <c r="H20" s="64"/>
      <c r="I20" s="64"/>
      <c r="K20" s="64"/>
      <c r="L20" s="64"/>
      <c r="M20" s="64"/>
      <c r="N20" s="64"/>
      <c r="O20" s="64"/>
      <c r="P20" s="222"/>
      <c r="Q20" s="410"/>
      <c r="R20" s="15"/>
      <c r="S20" s="46"/>
      <c r="T20" s="729"/>
      <c r="U20" s="570"/>
    </row>
    <row r="21" spans="1:37" ht="18.75">
      <c r="A21" s="457"/>
      <c r="B21" s="462"/>
      <c r="C21" s="500"/>
      <c r="D21" s="96"/>
      <c r="E21" s="801" t="s">
        <v>442</v>
      </c>
      <c r="F21" s="801"/>
      <c r="G21" s="801"/>
      <c r="H21" s="801"/>
      <c r="I21" s="801"/>
      <c r="J21" s="801"/>
      <c r="K21" s="801"/>
      <c r="L21" s="801"/>
      <c r="M21" s="801"/>
      <c r="N21" s="719"/>
      <c r="O21" s="15"/>
      <c r="P21" s="135"/>
      <c r="Q21" s="410"/>
      <c r="R21" s="15"/>
      <c r="S21" s="46"/>
      <c r="T21" s="729" t="s">
        <v>321</v>
      </c>
      <c r="U21" s="570">
        <f>IF($G$27="",0,IF(AND($G$27="Yes",I32=""),1,0))</f>
        <v>0</v>
      </c>
    </row>
    <row r="22" spans="1:37" ht="99.95" customHeight="1">
      <c r="A22" s="457"/>
      <c r="B22" s="462"/>
      <c r="C22" s="500"/>
      <c r="D22" s="96"/>
      <c r="E22" s="775"/>
      <c r="F22" s="776"/>
      <c r="G22" s="776"/>
      <c r="H22" s="776"/>
      <c r="I22" s="776"/>
      <c r="J22" s="776"/>
      <c r="K22" s="776"/>
      <c r="L22" s="776"/>
      <c r="M22" s="777"/>
      <c r="N22" s="711"/>
      <c r="O22" s="15"/>
      <c r="P22" s="135"/>
      <c r="Q22" s="410"/>
      <c r="R22" s="15"/>
      <c r="S22" s="46"/>
      <c r="T22" s="729" t="s">
        <v>371</v>
      </c>
      <c r="U22" s="570">
        <f>IF($G$27="",0,IF(AND($G$27="Yes",E35=""),1,0))</f>
        <v>0</v>
      </c>
    </row>
    <row r="23" spans="1:37" ht="9.9499999999999993" customHeight="1">
      <c r="A23" s="360"/>
      <c r="B23" s="3"/>
      <c r="C23" s="116"/>
      <c r="D23" s="711"/>
      <c r="E23" s="711"/>
      <c r="F23" s="711"/>
      <c r="G23" s="711"/>
      <c r="H23" s="711"/>
      <c r="I23" s="711"/>
      <c r="J23" s="711"/>
      <c r="K23" s="711"/>
      <c r="L23" s="711"/>
      <c r="P23" s="76"/>
      <c r="Q23" s="363"/>
      <c r="T23" s="571"/>
      <c r="U23" s="570"/>
    </row>
    <row r="24" spans="1:37" ht="86.25" customHeight="1">
      <c r="A24" s="360"/>
      <c r="B24" s="3"/>
      <c r="C24" s="116"/>
      <c r="E24" s="945" t="s">
        <v>443</v>
      </c>
      <c r="F24" s="945"/>
      <c r="G24" s="945"/>
      <c r="H24" s="945"/>
      <c r="I24" s="945"/>
      <c r="J24" s="945"/>
      <c r="K24" s="945"/>
      <c r="L24" s="945"/>
      <c r="M24" s="945"/>
      <c r="N24" s="725"/>
      <c r="P24" s="76"/>
      <c r="Q24" s="363"/>
      <c r="T24" s="729" t="s">
        <v>422</v>
      </c>
      <c r="U24" s="570">
        <f>IF($G$27="",0,IF(AND($G$27="Yes",H37=""),1,0))</f>
        <v>0</v>
      </c>
    </row>
    <row r="25" spans="1:37" ht="50.1" customHeight="1">
      <c r="A25" s="360"/>
      <c r="B25" s="3"/>
      <c r="C25" s="116"/>
      <c r="E25" s="775"/>
      <c r="F25" s="776"/>
      <c r="G25" s="776"/>
      <c r="H25" s="776"/>
      <c r="I25" s="776"/>
      <c r="J25" s="776"/>
      <c r="K25" s="776"/>
      <c r="L25" s="776"/>
      <c r="M25" s="777"/>
      <c r="N25" s="711"/>
      <c r="P25" s="76"/>
      <c r="Q25" s="363"/>
      <c r="T25" s="729" t="s">
        <v>424</v>
      </c>
      <c r="U25" s="570">
        <f>IF(H37="",0,IF(AND(H37="Yes",E40=""),1,0))</f>
        <v>0</v>
      </c>
    </row>
    <row r="26" spans="1:37" ht="15.75">
      <c r="A26" s="360"/>
      <c r="B26" s="3"/>
      <c r="C26" s="116"/>
      <c r="E26" s="711"/>
      <c r="F26" s="711"/>
      <c r="G26" s="711"/>
      <c r="H26" s="711"/>
      <c r="I26" s="711"/>
      <c r="J26" s="711"/>
      <c r="K26" s="711"/>
      <c r="L26" s="711"/>
      <c r="M26" s="711"/>
      <c r="N26" s="711"/>
      <c r="P26" s="76"/>
      <c r="Q26" s="363"/>
      <c r="T26" s="729" t="s">
        <v>373</v>
      </c>
      <c r="U26" s="570">
        <f>IF($G$27="",0,IF(AND($G$27="Yes",E43=""),1,0))</f>
        <v>0</v>
      </c>
    </row>
    <row r="27" spans="1:37" s="118" customFormat="1" ht="20.100000000000001" customHeight="1">
      <c r="A27" s="455"/>
      <c r="C27" s="79"/>
      <c r="E27" s="931" t="s">
        <v>444</v>
      </c>
      <c r="F27" s="931"/>
      <c r="G27" s="561"/>
      <c r="I27" s="90"/>
      <c r="J27" s="90"/>
      <c r="M27" s="90"/>
      <c r="N27" s="90"/>
      <c r="O27" s="90"/>
      <c r="P27" s="138"/>
      <c r="Q27" s="456"/>
      <c r="R27" s="90"/>
      <c r="S27" s="495"/>
      <c r="T27" s="563" t="s">
        <v>445</v>
      </c>
      <c r="U27" s="567" t="str">
        <f>IF(OR(H13="",H13="No"),"Not Applicable",IF(SUM(U12:U26)&gt;0,"Not Complete","Complete"))</f>
        <v>Not Applicable</v>
      </c>
      <c r="V27" s="90"/>
      <c r="W27" s="90"/>
      <c r="X27" s="90"/>
      <c r="Y27" s="90"/>
      <c r="Z27" s="90"/>
      <c r="AA27" s="90"/>
      <c r="AB27" s="90"/>
      <c r="AC27" s="90"/>
      <c r="AD27" s="90"/>
      <c r="AE27" s="90"/>
      <c r="AF27" s="90"/>
      <c r="AG27" s="134"/>
      <c r="AH27" s="90"/>
      <c r="AI27" s="90"/>
      <c r="AJ27" s="15"/>
      <c r="AK27" s="15"/>
    </row>
    <row r="28" spans="1:37" ht="20.100000000000001" customHeight="1">
      <c r="A28" s="457"/>
      <c r="C28" s="65"/>
      <c r="E28" s="981" t="s">
        <v>426</v>
      </c>
      <c r="F28" s="981"/>
      <c r="G28" s="981"/>
      <c r="H28" s="725"/>
      <c r="I28" s="725"/>
      <c r="J28" s="725"/>
      <c r="K28" s="90"/>
      <c r="L28" s="90"/>
      <c r="M28" s="90"/>
      <c r="N28" s="90"/>
      <c r="O28" s="90"/>
      <c r="P28" s="138"/>
      <c r="Q28" s="456"/>
      <c r="R28" s="90"/>
      <c r="S28" s="495"/>
      <c r="T28" s="180"/>
      <c r="U28" s="495"/>
      <c r="V28" s="90"/>
      <c r="W28" s="90"/>
      <c r="X28" s="90"/>
      <c r="Y28" s="90"/>
      <c r="Z28" s="90"/>
      <c r="AA28" s="90"/>
      <c r="AB28" s="90"/>
      <c r="AC28" s="90"/>
      <c r="AD28" s="90"/>
      <c r="AE28" s="90"/>
      <c r="AF28" s="90"/>
      <c r="AG28" s="134"/>
      <c r="AH28" s="90"/>
      <c r="AI28" s="90"/>
      <c r="AJ28" s="15"/>
      <c r="AK28" s="15"/>
    </row>
    <row r="29" spans="1:37" ht="6.95" customHeight="1">
      <c r="A29" s="457"/>
      <c r="C29" s="65"/>
      <c r="D29" s="277"/>
      <c r="E29" s="277"/>
      <c r="F29" s="277"/>
      <c r="G29" s="725"/>
      <c r="H29" s="725"/>
      <c r="I29" s="725"/>
      <c r="J29" s="277"/>
      <c r="K29" s="90"/>
      <c r="L29" s="90"/>
      <c r="M29" s="90"/>
      <c r="N29" s="90"/>
      <c r="O29" s="90"/>
      <c r="P29" s="138"/>
      <c r="Q29" s="456"/>
      <c r="R29" s="90"/>
      <c r="S29" s="495"/>
      <c r="T29" s="180"/>
      <c r="U29" s="495"/>
      <c r="V29" s="90"/>
      <c r="W29" s="90"/>
      <c r="X29" s="90"/>
      <c r="Y29" s="90"/>
      <c r="Z29" s="90"/>
      <c r="AA29" s="90"/>
      <c r="AB29" s="90"/>
      <c r="AC29" s="90"/>
      <c r="AD29" s="90"/>
      <c r="AE29" s="90"/>
      <c r="AF29" s="90"/>
      <c r="AG29" s="134"/>
      <c r="AH29" s="90"/>
      <c r="AI29" s="90"/>
      <c r="AJ29" s="15"/>
      <c r="AK29" s="15"/>
    </row>
    <row r="30" spans="1:37" s="118" customFormat="1" ht="20.100000000000001" customHeight="1">
      <c r="A30" s="455"/>
      <c r="C30" s="79"/>
      <c r="E30" s="783" t="s">
        <v>446</v>
      </c>
      <c r="F30" s="783"/>
      <c r="G30" s="783"/>
      <c r="H30" s="783"/>
      <c r="I30" s="561"/>
      <c r="J30" s="712"/>
      <c r="M30" s="90"/>
      <c r="N30" s="90"/>
      <c r="O30" s="90"/>
      <c r="P30" s="138"/>
      <c r="Q30" s="456"/>
      <c r="R30" s="90"/>
      <c r="S30" s="495"/>
      <c r="T30" s="180"/>
      <c r="U30" s="495"/>
      <c r="V30" s="90"/>
      <c r="W30" s="90"/>
      <c r="X30" s="90"/>
      <c r="Y30" s="90"/>
      <c r="Z30" s="90"/>
      <c r="AA30" s="90"/>
      <c r="AB30" s="90"/>
      <c r="AC30" s="90"/>
      <c r="AD30" s="90"/>
      <c r="AE30" s="90"/>
      <c r="AF30" s="90"/>
      <c r="AG30" s="134"/>
      <c r="AH30" s="90"/>
      <c r="AI30" s="90"/>
      <c r="AJ30" s="15"/>
      <c r="AK30" s="15"/>
    </row>
    <row r="31" spans="1:37" ht="6.95" customHeight="1">
      <c r="A31" s="457"/>
      <c r="C31" s="65"/>
      <c r="D31" s="725"/>
      <c r="E31" s="725"/>
      <c r="F31" s="725"/>
      <c r="G31" s="725"/>
      <c r="H31" s="725"/>
      <c r="I31" s="725"/>
      <c r="J31" s="725"/>
      <c r="K31" s="90"/>
      <c r="L31" s="90"/>
      <c r="M31" s="90"/>
      <c r="N31" s="90"/>
      <c r="O31" s="90"/>
      <c r="P31" s="138"/>
      <c r="Q31" s="456"/>
      <c r="R31" s="90"/>
      <c r="S31" s="495"/>
      <c r="T31" s="180"/>
      <c r="U31" s="495"/>
      <c r="V31" s="90"/>
      <c r="W31" s="90"/>
      <c r="X31" s="90"/>
      <c r="Y31" s="90"/>
      <c r="Z31" s="90"/>
      <c r="AA31" s="90"/>
      <c r="AB31" s="90"/>
      <c r="AC31" s="90"/>
      <c r="AD31" s="90"/>
      <c r="AE31" s="90"/>
      <c r="AF31" s="90"/>
      <c r="AG31" s="134"/>
      <c r="AH31" s="90"/>
      <c r="AI31" s="90"/>
      <c r="AJ31" s="15"/>
      <c r="AK31" s="15"/>
    </row>
    <row r="32" spans="1:37" s="118" customFormat="1" ht="20.100000000000001" customHeight="1">
      <c r="A32" s="455"/>
      <c r="C32" s="79"/>
      <c r="E32" s="931" t="s">
        <v>447</v>
      </c>
      <c r="F32" s="931"/>
      <c r="G32" s="931"/>
      <c r="H32" s="931"/>
      <c r="I32" s="561"/>
      <c r="J32" s="725"/>
      <c r="M32" s="90"/>
      <c r="N32" s="90"/>
      <c r="O32" s="90"/>
      <c r="P32" s="138"/>
      <c r="Q32" s="456"/>
      <c r="R32" s="90"/>
      <c r="S32" s="495"/>
      <c r="T32" s="180"/>
      <c r="U32" s="495"/>
      <c r="V32" s="90"/>
      <c r="W32" s="90"/>
      <c r="X32" s="90"/>
      <c r="Y32" s="90"/>
      <c r="Z32" s="90"/>
      <c r="AA32" s="90"/>
      <c r="AB32" s="90"/>
      <c r="AC32" s="90"/>
      <c r="AD32" s="90"/>
      <c r="AE32" s="90"/>
      <c r="AF32" s="90"/>
      <c r="AG32" s="134"/>
      <c r="AH32" s="90"/>
      <c r="AI32" s="90"/>
      <c r="AJ32" s="15"/>
      <c r="AK32" s="15"/>
    </row>
    <row r="33" spans="1:37" ht="6.95" customHeight="1">
      <c r="A33" s="457"/>
      <c r="C33" s="65"/>
      <c r="D33" s="725"/>
      <c r="E33" s="725"/>
      <c r="F33" s="725"/>
      <c r="G33" s="725"/>
      <c r="H33" s="90"/>
      <c r="I33" s="90"/>
      <c r="J33" s="725"/>
      <c r="K33" s="90"/>
      <c r="M33" s="90"/>
      <c r="N33" s="90"/>
      <c r="O33" s="90"/>
      <c r="P33" s="138"/>
      <c r="Q33" s="456"/>
      <c r="R33" s="90"/>
      <c r="S33" s="495"/>
      <c r="T33" s="180"/>
      <c r="U33" s="495"/>
      <c r="V33" s="90"/>
      <c r="W33" s="90"/>
      <c r="X33" s="90"/>
      <c r="Y33" s="90"/>
      <c r="Z33" s="90"/>
      <c r="AA33" s="90"/>
      <c r="AB33" s="90"/>
      <c r="AC33" s="90"/>
      <c r="AD33" s="90"/>
      <c r="AE33" s="90"/>
      <c r="AF33" s="90"/>
      <c r="AG33" s="134"/>
      <c r="AH33" s="90"/>
      <c r="AI33" s="90"/>
      <c r="AJ33" s="15"/>
      <c r="AK33" s="15"/>
    </row>
    <row r="34" spans="1:37" s="118" customFormat="1" ht="20.100000000000001" customHeight="1">
      <c r="A34" s="455"/>
      <c r="C34" s="79"/>
      <c r="E34" s="931" t="s">
        <v>448</v>
      </c>
      <c r="F34" s="931"/>
      <c r="G34" s="931"/>
      <c r="H34" s="931"/>
      <c r="I34" s="931"/>
      <c r="J34" s="931"/>
      <c r="K34" s="493"/>
      <c r="L34" s="493"/>
      <c r="M34" s="90"/>
      <c r="N34" s="90"/>
      <c r="O34" s="90"/>
      <c r="P34" s="138"/>
      <c r="Q34" s="456"/>
      <c r="R34" s="90"/>
      <c r="S34" s="495"/>
      <c r="T34" s="180"/>
      <c r="U34" s="495"/>
      <c r="V34" s="90"/>
      <c r="W34" s="90"/>
      <c r="X34" s="90"/>
      <c r="Y34" s="90"/>
      <c r="Z34" s="90"/>
      <c r="AA34" s="90"/>
      <c r="AB34" s="90"/>
      <c r="AC34" s="90"/>
      <c r="AD34" s="90"/>
      <c r="AE34" s="90"/>
      <c r="AF34" s="90"/>
      <c r="AG34" s="134"/>
      <c r="AH34" s="90"/>
      <c r="AI34" s="90"/>
      <c r="AJ34" s="15"/>
      <c r="AK34" s="15"/>
    </row>
    <row r="35" spans="1:37" ht="50.1" customHeight="1">
      <c r="A35" s="457"/>
      <c r="C35" s="65"/>
      <c r="E35" s="775"/>
      <c r="F35" s="976"/>
      <c r="G35" s="976"/>
      <c r="H35" s="976"/>
      <c r="I35" s="976"/>
      <c r="J35" s="976"/>
      <c r="K35" s="976"/>
      <c r="L35" s="976"/>
      <c r="M35" s="977"/>
      <c r="N35" s="64"/>
      <c r="O35" s="15"/>
      <c r="P35" s="135"/>
      <c r="Q35" s="410"/>
      <c r="R35" s="15"/>
      <c r="S35" s="46"/>
      <c r="T35" s="568"/>
      <c r="U35" s="46"/>
      <c r="V35" s="15"/>
      <c r="W35" s="15"/>
      <c r="X35" s="15"/>
      <c r="Y35" s="15"/>
      <c r="Z35" s="15"/>
      <c r="AA35" s="15"/>
      <c r="AB35" s="15"/>
      <c r="AC35" s="15"/>
      <c r="AD35" s="15"/>
      <c r="AE35" s="15"/>
      <c r="AF35" s="90"/>
      <c r="AG35" s="134"/>
      <c r="AH35" s="90"/>
      <c r="AI35" s="90"/>
      <c r="AJ35" s="15"/>
      <c r="AK35" s="15"/>
    </row>
    <row r="36" spans="1:37" ht="20.100000000000001" customHeight="1">
      <c r="A36" s="457"/>
      <c r="C36" s="65"/>
      <c r="D36" s="2"/>
      <c r="G36" s="96"/>
      <c r="H36" s="96"/>
      <c r="I36" s="96"/>
      <c r="M36" s="15"/>
      <c r="N36" s="15"/>
      <c r="O36" s="15"/>
      <c r="P36" s="135"/>
      <c r="Q36" s="410"/>
      <c r="R36" s="15"/>
      <c r="S36" s="46"/>
      <c r="T36" s="568"/>
      <c r="U36" s="46"/>
      <c r="V36" s="15"/>
      <c r="W36" s="15"/>
      <c r="X36" s="15"/>
      <c r="Y36" s="15"/>
      <c r="Z36" s="15"/>
      <c r="AA36" s="15"/>
      <c r="AB36" s="15"/>
      <c r="AC36" s="15"/>
      <c r="AD36" s="15"/>
      <c r="AE36" s="15"/>
      <c r="AF36" s="90"/>
      <c r="AG36" s="134"/>
      <c r="AH36" s="90"/>
      <c r="AI36" s="90"/>
      <c r="AJ36" s="15"/>
      <c r="AK36" s="15"/>
    </row>
    <row r="37" spans="1:37" s="118" customFormat="1" ht="33" customHeight="1">
      <c r="A37" s="368"/>
      <c r="B37" s="71"/>
      <c r="C37" s="226"/>
      <c r="E37" s="931" t="s">
        <v>449</v>
      </c>
      <c r="F37" s="931"/>
      <c r="G37" s="931"/>
      <c r="H37" s="561"/>
      <c r="I37" s="491"/>
      <c r="J37" s="491"/>
      <c r="K37" s="97"/>
      <c r="P37" s="210"/>
      <c r="Q37" s="369"/>
      <c r="S37" s="82"/>
      <c r="T37" s="125"/>
      <c r="U37" s="82"/>
      <c r="AG37" s="82"/>
    </row>
    <row r="38" spans="1:37" ht="9.9499999999999993" customHeight="1">
      <c r="A38" s="360"/>
      <c r="B38" s="3"/>
      <c r="C38" s="116"/>
      <c r="E38" s="721"/>
      <c r="F38" s="721"/>
      <c r="G38" s="165"/>
      <c r="H38" s="165"/>
      <c r="I38" s="165"/>
      <c r="J38" s="721"/>
      <c r="K38" s="721"/>
      <c r="L38" s="721"/>
      <c r="P38" s="76"/>
      <c r="Q38" s="363"/>
      <c r="AG38" s="47"/>
    </row>
    <row r="39" spans="1:37" s="118" customFormat="1" ht="34.5" customHeight="1">
      <c r="A39" s="368"/>
      <c r="B39" s="71"/>
      <c r="C39" s="226"/>
      <c r="E39" s="995" t="s">
        <v>450</v>
      </c>
      <c r="F39" s="995"/>
      <c r="G39" s="995"/>
      <c r="H39" s="995"/>
      <c r="I39" s="995"/>
      <c r="J39" s="995"/>
      <c r="K39" s="995"/>
      <c r="L39" s="995"/>
      <c r="M39" s="995"/>
      <c r="P39" s="210"/>
      <c r="Q39" s="369"/>
      <c r="S39" s="82"/>
      <c r="T39" s="125"/>
      <c r="U39" s="82"/>
    </row>
    <row r="40" spans="1:37" ht="50.1" customHeight="1">
      <c r="A40" s="360"/>
      <c r="B40" s="3"/>
      <c r="C40" s="116"/>
      <c r="E40" s="775"/>
      <c r="F40" s="776"/>
      <c r="G40" s="776"/>
      <c r="H40" s="776"/>
      <c r="I40" s="776"/>
      <c r="J40" s="776"/>
      <c r="K40" s="776"/>
      <c r="L40" s="776"/>
      <c r="M40" s="777"/>
      <c r="N40" s="711"/>
      <c r="P40" s="76"/>
      <c r="Q40" s="363"/>
    </row>
    <row r="41" spans="1:37" ht="9.9499999999999993" customHeight="1">
      <c r="A41" s="360"/>
      <c r="B41" s="3"/>
      <c r="C41" s="116"/>
      <c r="D41" s="711"/>
      <c r="E41" s="711"/>
      <c r="F41" s="711"/>
      <c r="G41" s="711"/>
      <c r="H41" s="711"/>
      <c r="I41" s="711"/>
      <c r="J41" s="711"/>
      <c r="K41" s="711"/>
      <c r="L41" s="711"/>
      <c r="P41" s="76"/>
      <c r="Q41" s="363"/>
    </row>
    <row r="42" spans="1:37" s="118" customFormat="1" ht="47.25" customHeight="1">
      <c r="A42" s="368"/>
      <c r="B42" s="71"/>
      <c r="C42" s="226"/>
      <c r="E42" s="945" t="s">
        <v>451</v>
      </c>
      <c r="F42" s="945"/>
      <c r="G42" s="945"/>
      <c r="H42" s="945"/>
      <c r="I42" s="945"/>
      <c r="J42" s="945"/>
      <c r="K42" s="945"/>
      <c r="L42" s="945"/>
      <c r="M42" s="945"/>
      <c r="P42" s="210"/>
      <c r="Q42" s="369"/>
      <c r="S42" s="82"/>
      <c r="T42" s="125"/>
      <c r="U42" s="82"/>
    </row>
    <row r="43" spans="1:37" ht="50.1" customHeight="1">
      <c r="A43" s="360"/>
      <c r="B43" s="3"/>
      <c r="C43" s="116"/>
      <c r="E43" s="775"/>
      <c r="F43" s="776"/>
      <c r="G43" s="776"/>
      <c r="H43" s="776"/>
      <c r="I43" s="776"/>
      <c r="J43" s="776"/>
      <c r="K43" s="776"/>
      <c r="L43" s="776"/>
      <c r="M43" s="777"/>
      <c r="N43" s="711"/>
      <c r="P43" s="76"/>
      <c r="Q43" s="363"/>
    </row>
    <row r="44" spans="1:37" ht="9.9499999999999993" customHeight="1">
      <c r="A44" s="360"/>
      <c r="B44" s="3"/>
      <c r="C44" s="116"/>
      <c r="D44" s="711"/>
      <c r="E44" s="711"/>
      <c r="F44" s="711"/>
      <c r="G44" s="711"/>
      <c r="H44" s="711"/>
      <c r="I44" s="711"/>
      <c r="J44" s="711"/>
      <c r="K44" s="711"/>
      <c r="L44" s="711"/>
      <c r="P44" s="76"/>
      <c r="Q44" s="363"/>
    </row>
    <row r="45" spans="1:37" ht="12" customHeight="1">
      <c r="A45" s="360"/>
      <c r="C45" s="65"/>
      <c r="E45" s="3"/>
      <c r="F45" s="3"/>
      <c r="J45" s="3"/>
      <c r="P45" s="76"/>
      <c r="Q45" s="363"/>
    </row>
    <row r="46" spans="1:37" ht="18.75">
      <c r="A46" s="360"/>
      <c r="C46" s="928" t="s">
        <v>452</v>
      </c>
      <c r="D46" s="929"/>
      <c r="E46" s="929"/>
      <c r="F46" s="929"/>
      <c r="G46" s="929"/>
      <c r="H46" s="929"/>
      <c r="I46" s="929"/>
      <c r="J46" s="929"/>
      <c r="K46" s="929"/>
      <c r="L46" s="929"/>
      <c r="M46" s="929"/>
      <c r="N46" s="929"/>
      <c r="O46" s="929"/>
      <c r="P46" s="930"/>
      <c r="Q46" s="399"/>
      <c r="S46"/>
      <c r="T46"/>
      <c r="U46"/>
    </row>
    <row r="47" spans="1:37" ht="18.75">
      <c r="A47" s="360"/>
      <c r="C47" s="312"/>
      <c r="D47" s="98"/>
      <c r="E47" s="98"/>
      <c r="F47" s="98"/>
      <c r="G47" s="98"/>
      <c r="H47" s="98"/>
      <c r="I47" s="98"/>
      <c r="J47" s="98"/>
      <c r="K47" s="98"/>
      <c r="L47" s="98"/>
      <c r="N47" s="8"/>
      <c r="P47" s="76"/>
      <c r="Q47" s="399"/>
      <c r="R47" s="47"/>
      <c r="S47"/>
      <c r="T47"/>
      <c r="U47"/>
    </row>
    <row r="48" spans="1:37" ht="20.100000000000001" customHeight="1">
      <c r="A48" s="457"/>
      <c r="B48" s="462"/>
      <c r="C48" s="500"/>
      <c r="G48" s="1008" t="s">
        <v>453</v>
      </c>
      <c r="H48" s="1009"/>
      <c r="I48" s="1009"/>
      <c r="J48" s="1010"/>
      <c r="O48" s="128"/>
      <c r="P48" s="501"/>
      <c r="Q48" s="463"/>
      <c r="R48" s="128"/>
      <c r="S48" s="496"/>
      <c r="T48" s="569"/>
      <c r="U48" s="496"/>
    </row>
    <row r="49" spans="1:23" ht="21.95" customHeight="1">
      <c r="A49" s="457"/>
      <c r="B49" s="462"/>
      <c r="C49" s="500"/>
      <c r="E49" s="68"/>
      <c r="F49" s="68"/>
      <c r="G49" s="1011" t="s">
        <v>454</v>
      </c>
      <c r="H49" s="1012"/>
      <c r="I49" s="1013"/>
      <c r="J49" s="494">
        <f>40-(COUNTBLANK('7. Intensive Sessions'!$E$57:$E$96))</f>
        <v>0</v>
      </c>
      <c r="O49" s="15"/>
      <c r="P49" s="135"/>
      <c r="Q49" s="410"/>
      <c r="R49" s="15"/>
      <c r="S49" s="46"/>
      <c r="T49" s="568"/>
      <c r="U49" s="46"/>
    </row>
    <row r="50" spans="1:23" ht="21.95" customHeight="1">
      <c r="A50" s="457"/>
      <c r="B50" s="462"/>
      <c r="C50" s="500"/>
      <c r="E50" s="68"/>
      <c r="F50" s="68"/>
      <c r="G50" s="1014" t="s">
        <v>455</v>
      </c>
      <c r="H50" s="1015"/>
      <c r="I50" s="1016"/>
      <c r="J50" s="494">
        <f>SUM($L$57:$L$96)</f>
        <v>0</v>
      </c>
      <c r="O50" s="15"/>
      <c r="P50" s="135"/>
      <c r="Q50" s="410"/>
      <c r="R50" s="15"/>
      <c r="S50" s="46"/>
      <c r="T50" s="568"/>
      <c r="U50" s="46"/>
    </row>
    <row r="51" spans="1:23" ht="30" customHeight="1">
      <c r="A51" s="457"/>
      <c r="B51" s="462"/>
      <c r="C51" s="500"/>
      <c r="D51" s="711"/>
      <c r="E51" s="68"/>
      <c r="F51" s="68"/>
      <c r="G51" s="1017" t="s">
        <v>456</v>
      </c>
      <c r="H51" s="1018"/>
      <c r="I51" s="1019"/>
      <c r="J51" s="306">
        <f>SUM($N$57:$N96)</f>
        <v>0</v>
      </c>
      <c r="O51" s="15"/>
      <c r="P51" s="135"/>
      <c r="Q51" s="410"/>
      <c r="R51" s="15"/>
      <c r="S51" s="46"/>
      <c r="T51" s="568"/>
      <c r="U51" s="46"/>
    </row>
    <row r="52" spans="1:23" ht="20.100000000000001" customHeight="1">
      <c r="A52" s="457"/>
      <c r="B52" s="462"/>
      <c r="C52" s="500"/>
      <c r="D52" s="464"/>
      <c r="G52" s="1026" t="s">
        <v>457</v>
      </c>
      <c r="H52" s="1026"/>
      <c r="I52" s="1026"/>
      <c r="J52" s="1026"/>
      <c r="O52" s="15"/>
      <c r="P52" s="135"/>
      <c r="Q52" s="410"/>
      <c r="R52" s="15"/>
      <c r="S52" s="46"/>
    </row>
    <row r="53" spans="1:23" ht="8.25" customHeight="1">
      <c r="A53" s="465"/>
      <c r="B53" s="466"/>
      <c r="C53" s="502"/>
      <c r="D53" s="86"/>
      <c r="E53" s="86"/>
      <c r="F53" s="86"/>
      <c r="G53" s="86"/>
      <c r="H53" s="86"/>
      <c r="I53" s="86"/>
      <c r="J53" s="86"/>
      <c r="K53" s="86"/>
      <c r="L53" s="83"/>
      <c r="M53" s="91"/>
      <c r="N53" s="94"/>
      <c r="P53" s="76"/>
      <c r="Q53" s="363"/>
    </row>
    <row r="54" spans="1:23" ht="27.75" customHeight="1">
      <c r="A54" s="360"/>
      <c r="C54" s="65"/>
      <c r="D54" s="996"/>
      <c r="E54" s="993" t="s">
        <v>458</v>
      </c>
      <c r="F54" s="993" t="s">
        <v>459</v>
      </c>
      <c r="G54" s="919" t="s">
        <v>460</v>
      </c>
      <c r="H54" s="1007"/>
      <c r="I54" s="1007"/>
      <c r="J54" s="1007"/>
      <c r="K54" s="920"/>
      <c r="L54" s="993" t="s">
        <v>461</v>
      </c>
      <c r="M54" s="993" t="s">
        <v>462</v>
      </c>
      <c r="N54" s="993" t="s">
        <v>463</v>
      </c>
      <c r="O54" s="716"/>
      <c r="P54" s="76"/>
      <c r="Q54" s="363"/>
      <c r="S54"/>
      <c r="T54" s="47"/>
      <c r="U54" s="12"/>
      <c r="V54" s="47"/>
    </row>
    <row r="55" spans="1:23" ht="51" customHeight="1">
      <c r="A55" s="360"/>
      <c r="C55" s="65"/>
      <c r="D55" s="997"/>
      <c r="E55" s="994"/>
      <c r="F55" s="994"/>
      <c r="G55" s="998" t="s">
        <v>464</v>
      </c>
      <c r="H55" s="999"/>
      <c r="I55" s="998" t="s">
        <v>465</v>
      </c>
      <c r="J55" s="999"/>
      <c r="K55" s="695" t="s">
        <v>466</v>
      </c>
      <c r="L55" s="994"/>
      <c r="M55" s="994"/>
      <c r="N55" s="994"/>
      <c r="O55" s="716"/>
      <c r="P55" s="76"/>
      <c r="Q55" s="363"/>
      <c r="S55"/>
      <c r="T55" s="47"/>
      <c r="U55" s="12"/>
      <c r="V55" s="47"/>
    </row>
    <row r="56" spans="1:23" s="26" customFormat="1" ht="28.5" customHeight="1">
      <c r="A56" s="440"/>
      <c r="C56" s="503"/>
      <c r="D56" s="318" t="s">
        <v>368</v>
      </c>
      <c r="E56" s="92" t="s">
        <v>467</v>
      </c>
      <c r="F56" s="92" t="s">
        <v>468</v>
      </c>
      <c r="G56" s="1024" t="s">
        <v>469</v>
      </c>
      <c r="H56" s="1025"/>
      <c r="I56" s="1024" t="s">
        <v>470</v>
      </c>
      <c r="J56" s="1025"/>
      <c r="K56" s="92" t="s">
        <v>471</v>
      </c>
      <c r="L56" s="92">
        <v>2</v>
      </c>
      <c r="M56" s="92">
        <v>8</v>
      </c>
      <c r="N56" s="95">
        <f>M56*L56</f>
        <v>16</v>
      </c>
      <c r="O56" s="499"/>
      <c r="P56" s="504"/>
      <c r="Q56" s="441"/>
      <c r="R56" s="8"/>
      <c r="T56" s="49" t="s">
        <v>472</v>
      </c>
      <c r="U56" s="46" t="s">
        <v>41</v>
      </c>
      <c r="V56" s="547" t="s">
        <v>95</v>
      </c>
      <c r="W56" s="548" t="s">
        <v>96</v>
      </c>
    </row>
    <row r="57" spans="1:23" ht="39.950000000000003" customHeight="1">
      <c r="A57" s="360"/>
      <c r="C57" s="65"/>
      <c r="D57" s="497">
        <v>1</v>
      </c>
      <c r="E57" s="5"/>
      <c r="F57" s="5"/>
      <c r="G57" s="1022"/>
      <c r="H57" s="1023"/>
      <c r="I57" s="1022"/>
      <c r="J57" s="1023"/>
      <c r="K57" s="5"/>
      <c r="L57" s="5"/>
      <c r="M57" s="600"/>
      <c r="N57" s="460" t="str">
        <f>IF(AND(L57="",M57=""),"",L57*M57)</f>
        <v/>
      </c>
      <c r="O57" s="498"/>
      <c r="P57" s="76"/>
      <c r="Q57" s="363"/>
      <c r="R57" s="8"/>
      <c r="S57"/>
      <c r="T57" s="47" t="s">
        <v>473</v>
      </c>
      <c r="U57" s="527" t="s">
        <v>175</v>
      </c>
      <c r="V57" s="47">
        <f>IF(OR(H13="",H13="No"),0,IF(AND(H13="Yes",E57=""),1,IF(AND(F57&lt;&gt;"",G57&lt;&gt;"",I57&lt;&gt;"",K57&lt;&gt;"",L57&lt;&gt;"",M57&lt;&gt;""),0,1)))</f>
        <v>0</v>
      </c>
    </row>
    <row r="58" spans="1:23" ht="39.950000000000003" customHeight="1">
      <c r="A58" s="360"/>
      <c r="C58" s="65"/>
      <c r="D58" s="497">
        <f>D57+1</f>
        <v>2</v>
      </c>
      <c r="E58" s="93"/>
      <c r="F58" s="93"/>
      <c r="G58" s="1020"/>
      <c r="H58" s="1021"/>
      <c r="I58" s="1000"/>
      <c r="J58" s="1001"/>
      <c r="K58" s="93"/>
      <c r="L58" s="1"/>
      <c r="M58" s="701"/>
      <c r="N58" s="460" t="str">
        <f>IF(AND(L58="",M58=""),"",L58*M58)</f>
        <v/>
      </c>
      <c r="O58" s="498"/>
      <c r="P58" s="76"/>
      <c r="Q58" s="363"/>
      <c r="R58" s="8"/>
      <c r="S58"/>
      <c r="T58" s="47" t="s">
        <v>474</v>
      </c>
      <c r="U58" s="527" t="s">
        <v>261</v>
      </c>
      <c r="V58" s="47">
        <f t="shared" ref="V58:V75" si="0">IF(E58="",0,IF(AND(E58&lt;&gt;"",F58&lt;&gt;"",G58&lt;&gt;"",I58&lt;&gt;"",K58&lt;&gt;"",L58&lt;&gt;"",M58&lt;&gt;""),0,1))</f>
        <v>0</v>
      </c>
    </row>
    <row r="59" spans="1:23" ht="39.950000000000003" customHeight="1">
      <c r="A59" s="360"/>
      <c r="C59" s="65"/>
      <c r="D59" s="497">
        <f t="shared" ref="D59:D96" si="1">D58+1</f>
        <v>3</v>
      </c>
      <c r="E59" s="5"/>
      <c r="F59" s="5"/>
      <c r="G59" s="1022"/>
      <c r="H59" s="1023"/>
      <c r="I59" s="1022"/>
      <c r="J59" s="1023"/>
      <c r="K59" s="5"/>
      <c r="L59" s="5"/>
      <c r="M59" s="600"/>
      <c r="N59" s="460" t="str">
        <f t="shared" ref="N59:N96" si="2">IF(AND(L59="",M59=""),"",L59*M59)</f>
        <v/>
      </c>
      <c r="O59" s="498"/>
      <c r="P59" s="76"/>
      <c r="Q59" s="363"/>
      <c r="R59" s="8"/>
      <c r="S59"/>
      <c r="T59" s="47"/>
      <c r="U59" s="527" t="s">
        <v>262</v>
      </c>
      <c r="V59" s="47">
        <f t="shared" si="0"/>
        <v>0</v>
      </c>
    </row>
    <row r="60" spans="1:23" ht="39.950000000000003" customHeight="1">
      <c r="A60" s="360"/>
      <c r="C60" s="65"/>
      <c r="D60" s="497">
        <f t="shared" si="1"/>
        <v>4</v>
      </c>
      <c r="E60" s="93"/>
      <c r="F60" s="93"/>
      <c r="G60" s="1020"/>
      <c r="H60" s="1021"/>
      <c r="I60" s="1000"/>
      <c r="J60" s="1001"/>
      <c r="K60" s="93"/>
      <c r="L60" s="1"/>
      <c r="M60" s="701"/>
      <c r="N60" s="460" t="str">
        <f t="shared" si="2"/>
        <v/>
      </c>
      <c r="O60" s="498"/>
      <c r="P60" s="76"/>
      <c r="Q60" s="363"/>
      <c r="R60" s="8"/>
      <c r="S60"/>
      <c r="T60" s="47"/>
      <c r="U60" s="527" t="s">
        <v>164</v>
      </c>
      <c r="V60" s="47">
        <f t="shared" si="0"/>
        <v>0</v>
      </c>
    </row>
    <row r="61" spans="1:23" ht="39.950000000000003" customHeight="1">
      <c r="A61" s="360"/>
      <c r="C61" s="65"/>
      <c r="D61" s="497">
        <f t="shared" si="1"/>
        <v>5</v>
      </c>
      <c r="E61" s="5"/>
      <c r="F61" s="5"/>
      <c r="G61" s="1022"/>
      <c r="H61" s="1023"/>
      <c r="I61" s="1022"/>
      <c r="J61" s="1023"/>
      <c r="K61" s="5"/>
      <c r="L61" s="5"/>
      <c r="M61" s="600"/>
      <c r="N61" s="460" t="str">
        <f t="shared" si="2"/>
        <v/>
      </c>
      <c r="O61" s="498"/>
      <c r="P61" s="76"/>
      <c r="Q61" s="363"/>
      <c r="S61"/>
      <c r="T61" s="47"/>
      <c r="U61" s="527" t="s">
        <v>185</v>
      </c>
      <c r="V61" s="47">
        <f t="shared" si="0"/>
        <v>0</v>
      </c>
    </row>
    <row r="62" spans="1:23" ht="39.950000000000003" customHeight="1">
      <c r="A62" s="360"/>
      <c r="C62" s="65"/>
      <c r="D62" s="497">
        <f t="shared" si="1"/>
        <v>6</v>
      </c>
      <c r="E62" s="93"/>
      <c r="F62" s="93"/>
      <c r="G62" s="1020"/>
      <c r="H62" s="1021"/>
      <c r="I62" s="1000"/>
      <c r="J62" s="1001"/>
      <c r="K62" s="93"/>
      <c r="L62" s="1"/>
      <c r="M62" s="701"/>
      <c r="N62" s="460" t="str">
        <f t="shared" si="2"/>
        <v/>
      </c>
      <c r="O62" s="498"/>
      <c r="P62" s="76"/>
      <c r="Q62" s="363"/>
      <c r="S62"/>
      <c r="T62" s="47"/>
      <c r="U62" s="527" t="s">
        <v>186</v>
      </c>
      <c r="V62" s="47">
        <f t="shared" si="0"/>
        <v>0</v>
      </c>
    </row>
    <row r="63" spans="1:23" ht="39.950000000000003" customHeight="1">
      <c r="A63" s="360"/>
      <c r="C63" s="65"/>
      <c r="D63" s="497">
        <f t="shared" si="1"/>
        <v>7</v>
      </c>
      <c r="E63" s="5"/>
      <c r="F63" s="5"/>
      <c r="G63" s="1022"/>
      <c r="H63" s="1023"/>
      <c r="I63" s="1022"/>
      <c r="J63" s="1023"/>
      <c r="K63" s="5"/>
      <c r="L63" s="5"/>
      <c r="M63" s="600"/>
      <c r="N63" s="460" t="str">
        <f t="shared" si="2"/>
        <v/>
      </c>
      <c r="O63" s="498"/>
      <c r="P63" s="76"/>
      <c r="Q63" s="363"/>
      <c r="S63"/>
      <c r="T63" s="47"/>
      <c r="U63" s="527" t="s">
        <v>319</v>
      </c>
      <c r="V63" s="47">
        <f t="shared" si="0"/>
        <v>0</v>
      </c>
    </row>
    <row r="64" spans="1:23" ht="39.950000000000003" customHeight="1">
      <c r="A64" s="360"/>
      <c r="C64" s="65"/>
      <c r="D64" s="497">
        <f t="shared" si="1"/>
        <v>8</v>
      </c>
      <c r="E64" s="93"/>
      <c r="F64" s="93"/>
      <c r="G64" s="1020"/>
      <c r="H64" s="1021"/>
      <c r="I64" s="1000"/>
      <c r="J64" s="1001"/>
      <c r="K64" s="93"/>
      <c r="L64" s="1"/>
      <c r="M64" s="701"/>
      <c r="N64" s="460" t="str">
        <f t="shared" si="2"/>
        <v/>
      </c>
      <c r="O64" s="498"/>
      <c r="P64" s="76"/>
      <c r="Q64" s="363"/>
      <c r="S64"/>
      <c r="T64" s="47"/>
      <c r="U64" s="527" t="s">
        <v>321</v>
      </c>
      <c r="V64" s="47">
        <f t="shared" si="0"/>
        <v>0</v>
      </c>
    </row>
    <row r="65" spans="1:22" ht="39.950000000000003" customHeight="1">
      <c r="A65" s="360"/>
      <c r="C65" s="65"/>
      <c r="D65" s="497">
        <f t="shared" si="1"/>
        <v>9</v>
      </c>
      <c r="E65" s="5"/>
      <c r="F65" s="5"/>
      <c r="G65" s="1022"/>
      <c r="H65" s="1023"/>
      <c r="I65" s="1022"/>
      <c r="J65" s="1023"/>
      <c r="K65" s="5"/>
      <c r="L65" s="5"/>
      <c r="M65" s="600"/>
      <c r="N65" s="460" t="str">
        <f t="shared" si="2"/>
        <v/>
      </c>
      <c r="O65" s="498"/>
      <c r="P65" s="76"/>
      <c r="Q65" s="363"/>
      <c r="S65"/>
      <c r="T65" s="47"/>
      <c r="U65" s="527" t="s">
        <v>371</v>
      </c>
      <c r="V65" s="47">
        <f t="shared" si="0"/>
        <v>0</v>
      </c>
    </row>
    <row r="66" spans="1:22" ht="39.950000000000003" customHeight="1">
      <c r="A66" s="360"/>
      <c r="C66" s="65"/>
      <c r="D66" s="497">
        <f t="shared" si="1"/>
        <v>10</v>
      </c>
      <c r="E66" s="93"/>
      <c r="F66" s="93"/>
      <c r="G66" s="1020"/>
      <c r="H66" s="1021"/>
      <c r="I66" s="1000"/>
      <c r="J66" s="1001"/>
      <c r="K66" s="93"/>
      <c r="L66" s="1"/>
      <c r="M66" s="701"/>
      <c r="N66" s="460" t="str">
        <f t="shared" si="2"/>
        <v/>
      </c>
      <c r="O66" s="498"/>
      <c r="P66" s="76"/>
      <c r="Q66" s="363"/>
      <c r="S66"/>
      <c r="T66" s="47"/>
      <c r="U66" s="527" t="s">
        <v>372</v>
      </c>
      <c r="V66" s="47">
        <f t="shared" si="0"/>
        <v>0</v>
      </c>
    </row>
    <row r="67" spans="1:22" ht="39.950000000000003" customHeight="1">
      <c r="A67" s="360"/>
      <c r="C67" s="65"/>
      <c r="D67" s="497">
        <f t="shared" si="1"/>
        <v>11</v>
      </c>
      <c r="E67" s="5"/>
      <c r="F67" s="5"/>
      <c r="G67" s="1022"/>
      <c r="H67" s="1023"/>
      <c r="I67" s="1022"/>
      <c r="J67" s="1023"/>
      <c r="K67" s="5"/>
      <c r="L67" s="5"/>
      <c r="M67" s="600"/>
      <c r="N67" s="460" t="str">
        <f t="shared" si="2"/>
        <v/>
      </c>
      <c r="O67" s="498"/>
      <c r="P67" s="76"/>
      <c r="Q67" s="363"/>
      <c r="S67"/>
      <c r="T67" s="47"/>
      <c r="U67" s="527" t="s">
        <v>373</v>
      </c>
      <c r="V67" s="47">
        <f t="shared" si="0"/>
        <v>0</v>
      </c>
    </row>
    <row r="68" spans="1:22" ht="39.950000000000003" customHeight="1">
      <c r="A68" s="360"/>
      <c r="C68" s="65"/>
      <c r="D68" s="497">
        <f t="shared" si="1"/>
        <v>12</v>
      </c>
      <c r="E68" s="93"/>
      <c r="F68" s="93"/>
      <c r="G68" s="1020"/>
      <c r="H68" s="1021"/>
      <c r="I68" s="1000"/>
      <c r="J68" s="1001"/>
      <c r="K68" s="93"/>
      <c r="L68" s="1"/>
      <c r="M68" s="701"/>
      <c r="N68" s="460" t="str">
        <f t="shared" si="2"/>
        <v/>
      </c>
      <c r="O68" s="498"/>
      <c r="P68" s="76"/>
      <c r="Q68" s="363"/>
      <c r="S68"/>
      <c r="T68" s="47"/>
      <c r="U68" s="527" t="s">
        <v>374</v>
      </c>
      <c r="V68" s="47">
        <f>IF(E68="",0,IF(AND(E68&lt;&gt;"",F68&lt;&gt;"",G68&lt;&gt;"",I68&lt;&gt;"",K68&lt;&gt;"",L68&lt;&gt;"",M68&lt;&gt;""),0,1))</f>
        <v>0</v>
      </c>
    </row>
    <row r="69" spans="1:22" ht="39.950000000000003" customHeight="1">
      <c r="A69" s="360"/>
      <c r="C69" s="65"/>
      <c r="D69" s="497">
        <f t="shared" si="1"/>
        <v>13</v>
      </c>
      <c r="E69" s="5"/>
      <c r="F69" s="5"/>
      <c r="G69" s="1022"/>
      <c r="H69" s="1023"/>
      <c r="I69" s="1022"/>
      <c r="J69" s="1023"/>
      <c r="K69" s="5"/>
      <c r="L69" s="5"/>
      <c r="M69" s="600"/>
      <c r="N69" s="460" t="str">
        <f t="shared" si="2"/>
        <v/>
      </c>
      <c r="O69" s="498"/>
      <c r="P69" s="76"/>
      <c r="Q69" s="363"/>
      <c r="S69"/>
      <c r="T69" s="47"/>
      <c r="U69" s="527" t="s">
        <v>375</v>
      </c>
      <c r="V69" s="47">
        <f t="shared" si="0"/>
        <v>0</v>
      </c>
    </row>
    <row r="70" spans="1:22" ht="39.950000000000003" customHeight="1">
      <c r="A70" s="360"/>
      <c r="C70" s="65"/>
      <c r="D70" s="497">
        <f t="shared" si="1"/>
        <v>14</v>
      </c>
      <c r="E70" s="93"/>
      <c r="F70" s="93"/>
      <c r="G70" s="1020"/>
      <c r="H70" s="1021"/>
      <c r="I70" s="1000"/>
      <c r="J70" s="1001"/>
      <c r="K70" s="93"/>
      <c r="L70" s="1"/>
      <c r="M70" s="701"/>
      <c r="N70" s="460" t="str">
        <f>IF(AND(L70="",M70=""),"",L70*M70)</f>
        <v/>
      </c>
      <c r="O70" s="498"/>
      <c r="P70" s="76"/>
      <c r="Q70" s="363"/>
      <c r="S70"/>
      <c r="T70" s="47"/>
      <c r="U70" s="527" t="s">
        <v>376</v>
      </c>
      <c r="V70" s="47">
        <f t="shared" si="0"/>
        <v>0</v>
      </c>
    </row>
    <row r="71" spans="1:22" ht="39.950000000000003" customHeight="1">
      <c r="A71" s="360"/>
      <c r="C71" s="65"/>
      <c r="D71" s="497">
        <f t="shared" si="1"/>
        <v>15</v>
      </c>
      <c r="E71" s="5"/>
      <c r="F71" s="5"/>
      <c r="G71" s="1022"/>
      <c r="H71" s="1023"/>
      <c r="I71" s="1022"/>
      <c r="J71" s="1023"/>
      <c r="K71" s="5"/>
      <c r="L71" s="5"/>
      <c r="M71" s="600"/>
      <c r="N71" s="460" t="str">
        <f t="shared" si="2"/>
        <v/>
      </c>
      <c r="O71" s="498"/>
      <c r="P71" s="76"/>
      <c r="Q71" s="363"/>
      <c r="S71"/>
      <c r="T71" s="47"/>
      <c r="U71" s="527" t="s">
        <v>377</v>
      </c>
      <c r="V71" s="47">
        <f t="shared" si="0"/>
        <v>0</v>
      </c>
    </row>
    <row r="72" spans="1:22" ht="39.950000000000003" customHeight="1">
      <c r="A72" s="360"/>
      <c r="C72" s="65"/>
      <c r="D72" s="497">
        <f t="shared" si="1"/>
        <v>16</v>
      </c>
      <c r="E72" s="93"/>
      <c r="F72" s="93"/>
      <c r="G72" s="1020"/>
      <c r="H72" s="1021"/>
      <c r="I72" s="1000"/>
      <c r="J72" s="1001"/>
      <c r="K72" s="93"/>
      <c r="L72" s="1"/>
      <c r="M72" s="701"/>
      <c r="N72" s="460" t="str">
        <f t="shared" si="2"/>
        <v/>
      </c>
      <c r="O72" s="498"/>
      <c r="P72" s="76"/>
      <c r="Q72" s="363"/>
      <c r="S72"/>
      <c r="T72" s="47"/>
      <c r="U72" s="527" t="s">
        <v>378</v>
      </c>
      <c r="V72" s="47">
        <f t="shared" si="0"/>
        <v>0</v>
      </c>
    </row>
    <row r="73" spans="1:22" ht="39.950000000000003" customHeight="1">
      <c r="A73" s="360"/>
      <c r="C73" s="65"/>
      <c r="D73" s="497">
        <f t="shared" si="1"/>
        <v>17</v>
      </c>
      <c r="E73" s="5"/>
      <c r="F73" s="5"/>
      <c r="G73" s="1022"/>
      <c r="H73" s="1023"/>
      <c r="I73" s="1022"/>
      <c r="J73" s="1023"/>
      <c r="K73" s="5"/>
      <c r="L73" s="5"/>
      <c r="M73" s="600"/>
      <c r="N73" s="460" t="str">
        <f t="shared" si="2"/>
        <v/>
      </c>
      <c r="O73" s="498"/>
      <c r="P73" s="76"/>
      <c r="Q73" s="363"/>
      <c r="S73"/>
      <c r="T73" s="47"/>
      <c r="U73" s="527" t="s">
        <v>379</v>
      </c>
      <c r="V73" s="47">
        <f t="shared" si="0"/>
        <v>0</v>
      </c>
    </row>
    <row r="74" spans="1:22" ht="39.950000000000003" customHeight="1">
      <c r="A74" s="360"/>
      <c r="C74" s="65"/>
      <c r="D74" s="497">
        <f t="shared" si="1"/>
        <v>18</v>
      </c>
      <c r="E74" s="93"/>
      <c r="F74" s="93"/>
      <c r="G74" s="1020"/>
      <c r="H74" s="1021"/>
      <c r="I74" s="1000"/>
      <c r="J74" s="1001"/>
      <c r="K74" s="93"/>
      <c r="L74" s="1"/>
      <c r="M74" s="701"/>
      <c r="N74" s="460" t="str">
        <f t="shared" si="2"/>
        <v/>
      </c>
      <c r="O74" s="498"/>
      <c r="P74" s="76"/>
      <c r="Q74" s="363"/>
      <c r="S74"/>
      <c r="T74" s="47"/>
      <c r="U74" s="527" t="s">
        <v>380</v>
      </c>
      <c r="V74" s="47">
        <f t="shared" si="0"/>
        <v>0</v>
      </c>
    </row>
    <row r="75" spans="1:22" ht="39.950000000000003" customHeight="1">
      <c r="A75" s="360"/>
      <c r="C75" s="65"/>
      <c r="D75" s="497">
        <f t="shared" si="1"/>
        <v>19</v>
      </c>
      <c r="E75" s="5"/>
      <c r="F75" s="5"/>
      <c r="G75" s="1022"/>
      <c r="H75" s="1023"/>
      <c r="I75" s="1022"/>
      <c r="J75" s="1023"/>
      <c r="K75" s="5"/>
      <c r="L75" s="5"/>
      <c r="M75" s="600"/>
      <c r="N75" s="460" t="str">
        <f t="shared" si="2"/>
        <v/>
      </c>
      <c r="O75" s="498"/>
      <c r="P75" s="76"/>
      <c r="Q75" s="363"/>
      <c r="S75"/>
      <c r="T75" s="47"/>
      <c r="U75" s="527" t="s">
        <v>381</v>
      </c>
      <c r="V75" s="47">
        <f t="shared" si="0"/>
        <v>0</v>
      </c>
    </row>
    <row r="76" spans="1:22" ht="39.950000000000003" customHeight="1">
      <c r="A76" s="360"/>
      <c r="C76" s="65"/>
      <c r="D76" s="497">
        <f t="shared" si="1"/>
        <v>20</v>
      </c>
      <c r="E76" s="93"/>
      <c r="F76" s="93"/>
      <c r="G76" s="1020"/>
      <c r="H76" s="1021"/>
      <c r="I76" s="1000"/>
      <c r="J76" s="1001"/>
      <c r="K76" s="93"/>
      <c r="L76" s="1"/>
      <c r="M76" s="701"/>
      <c r="N76" s="460" t="str">
        <f t="shared" si="2"/>
        <v/>
      </c>
      <c r="O76" s="498"/>
      <c r="P76" s="76"/>
      <c r="Q76" s="363"/>
      <c r="S76"/>
      <c r="T76" s="47"/>
      <c r="U76" s="527" t="s">
        <v>382</v>
      </c>
      <c r="V76" s="47">
        <f>IF(E76="",0,IF(AND(E76&lt;&gt;"",F76&lt;&gt;"",G76&lt;&gt;"",I76&lt;&gt;"",K76&lt;&gt;"",L76&lt;&gt;"",M76&lt;&gt;""),0,1))</f>
        <v>0</v>
      </c>
    </row>
    <row r="77" spans="1:22" ht="39.950000000000003" hidden="1" customHeight="1">
      <c r="A77" s="360"/>
      <c r="C77" s="65"/>
      <c r="D77" s="497">
        <f t="shared" si="1"/>
        <v>21</v>
      </c>
      <c r="E77" s="5"/>
      <c r="F77" s="5"/>
      <c r="G77" s="1022"/>
      <c r="H77" s="1023"/>
      <c r="I77" s="1022"/>
      <c r="J77" s="1023"/>
      <c r="K77" s="5"/>
      <c r="L77" s="5"/>
      <c r="M77" s="600"/>
      <c r="N77" s="460" t="str">
        <f t="shared" si="2"/>
        <v/>
      </c>
      <c r="P77" s="76"/>
      <c r="Q77" s="363"/>
      <c r="T77" s="527"/>
      <c r="U77" s="527" t="s">
        <v>383</v>
      </c>
      <c r="V77" s="47">
        <f t="shared" ref="V77:V96" si="3">IF(E77="",0,IF(AND(E77&lt;&gt;"",F77&lt;&gt;"",G77&lt;&gt;"",I77&lt;&gt;"",K77&lt;&gt;"",L77&lt;&gt;"",M77&lt;&gt;""),0,1))</f>
        <v>0</v>
      </c>
    </row>
    <row r="78" spans="1:22" ht="39.950000000000003" hidden="1" customHeight="1">
      <c r="A78" s="360"/>
      <c r="C78" s="65"/>
      <c r="D78" s="497">
        <f t="shared" si="1"/>
        <v>22</v>
      </c>
      <c r="E78" s="93"/>
      <c r="F78" s="93"/>
      <c r="G78" s="1020"/>
      <c r="H78" s="1021"/>
      <c r="I78" s="1000"/>
      <c r="J78" s="1001"/>
      <c r="K78" s="93"/>
      <c r="L78" s="1"/>
      <c r="M78" s="701"/>
      <c r="N78" s="460" t="str">
        <f t="shared" si="2"/>
        <v/>
      </c>
      <c r="P78" s="76"/>
      <c r="Q78" s="363"/>
      <c r="T78" s="527"/>
      <c r="U78" s="527" t="s">
        <v>384</v>
      </c>
      <c r="V78" s="47">
        <f t="shared" si="3"/>
        <v>0</v>
      </c>
    </row>
    <row r="79" spans="1:22" ht="39.950000000000003" hidden="1" customHeight="1">
      <c r="A79" s="360"/>
      <c r="C79" s="65"/>
      <c r="D79" s="497">
        <f t="shared" si="1"/>
        <v>23</v>
      </c>
      <c r="E79" s="5"/>
      <c r="F79" s="5"/>
      <c r="G79" s="1022"/>
      <c r="H79" s="1023"/>
      <c r="I79" s="1022"/>
      <c r="J79" s="1023"/>
      <c r="K79" s="5"/>
      <c r="L79" s="5"/>
      <c r="M79" s="600"/>
      <c r="N79" s="460" t="str">
        <f t="shared" si="2"/>
        <v/>
      </c>
      <c r="P79" s="76"/>
      <c r="Q79" s="363"/>
      <c r="T79" s="527"/>
      <c r="U79" s="527" t="s">
        <v>385</v>
      </c>
      <c r="V79" s="47">
        <f t="shared" si="3"/>
        <v>0</v>
      </c>
    </row>
    <row r="80" spans="1:22" ht="39.950000000000003" hidden="1" customHeight="1">
      <c r="A80" s="360"/>
      <c r="C80" s="65"/>
      <c r="D80" s="497">
        <f t="shared" si="1"/>
        <v>24</v>
      </c>
      <c r="E80" s="93"/>
      <c r="F80" s="93"/>
      <c r="G80" s="1020"/>
      <c r="H80" s="1021"/>
      <c r="I80" s="1000"/>
      <c r="J80" s="1001"/>
      <c r="K80" s="93"/>
      <c r="L80" s="1"/>
      <c r="M80" s="701"/>
      <c r="N80" s="460" t="str">
        <f t="shared" si="2"/>
        <v/>
      </c>
      <c r="P80" s="76"/>
      <c r="Q80" s="363"/>
      <c r="T80" s="527"/>
      <c r="U80" s="527" t="s">
        <v>386</v>
      </c>
      <c r="V80" s="47">
        <f t="shared" si="3"/>
        <v>0</v>
      </c>
    </row>
    <row r="81" spans="1:22" ht="39.950000000000003" hidden="1" customHeight="1">
      <c r="A81" s="360"/>
      <c r="C81" s="65"/>
      <c r="D81" s="497">
        <f t="shared" si="1"/>
        <v>25</v>
      </c>
      <c r="E81" s="5"/>
      <c r="F81" s="5"/>
      <c r="G81" s="1022"/>
      <c r="H81" s="1023"/>
      <c r="I81" s="1022"/>
      <c r="J81" s="1023"/>
      <c r="K81" s="5"/>
      <c r="L81" s="5"/>
      <c r="M81" s="600"/>
      <c r="N81" s="460" t="str">
        <f t="shared" si="2"/>
        <v/>
      </c>
      <c r="P81" s="76"/>
      <c r="Q81" s="363"/>
      <c r="T81" s="527"/>
      <c r="U81" s="527" t="s">
        <v>387</v>
      </c>
      <c r="V81" s="47">
        <f t="shared" si="3"/>
        <v>0</v>
      </c>
    </row>
    <row r="82" spans="1:22" ht="39.950000000000003" hidden="1" customHeight="1">
      <c r="A82" s="360"/>
      <c r="C82" s="65"/>
      <c r="D82" s="497">
        <f t="shared" si="1"/>
        <v>26</v>
      </c>
      <c r="E82" s="93"/>
      <c r="F82" s="93"/>
      <c r="G82" s="1020"/>
      <c r="H82" s="1021"/>
      <c r="I82" s="1000"/>
      <c r="J82" s="1001"/>
      <c r="K82" s="93"/>
      <c r="L82" s="1"/>
      <c r="M82" s="701"/>
      <c r="N82" s="460" t="str">
        <f t="shared" si="2"/>
        <v/>
      </c>
      <c r="P82" s="76"/>
      <c r="Q82" s="363"/>
      <c r="T82" s="527"/>
      <c r="U82" s="527" t="s">
        <v>388</v>
      </c>
      <c r="V82" s="47">
        <f t="shared" si="3"/>
        <v>0</v>
      </c>
    </row>
    <row r="83" spans="1:22" ht="39.950000000000003" hidden="1" customHeight="1">
      <c r="A83" s="360"/>
      <c r="C83" s="65"/>
      <c r="D83" s="497">
        <f t="shared" si="1"/>
        <v>27</v>
      </c>
      <c r="E83" s="5"/>
      <c r="F83" s="5"/>
      <c r="G83" s="1022"/>
      <c r="H83" s="1023"/>
      <c r="I83" s="1022"/>
      <c r="J83" s="1023"/>
      <c r="K83" s="5"/>
      <c r="L83" s="5"/>
      <c r="M83" s="600"/>
      <c r="N83" s="460" t="str">
        <f t="shared" si="2"/>
        <v/>
      </c>
      <c r="P83" s="76"/>
      <c r="Q83" s="363"/>
      <c r="T83" s="527"/>
      <c r="U83" s="527" t="s">
        <v>389</v>
      </c>
      <c r="V83" s="47">
        <f t="shared" si="3"/>
        <v>0</v>
      </c>
    </row>
    <row r="84" spans="1:22" ht="39.950000000000003" hidden="1" customHeight="1">
      <c r="A84" s="360"/>
      <c r="C84" s="65"/>
      <c r="D84" s="497">
        <f t="shared" si="1"/>
        <v>28</v>
      </c>
      <c r="E84" s="93"/>
      <c r="F84" s="93"/>
      <c r="G84" s="1020"/>
      <c r="H84" s="1021"/>
      <c r="I84" s="1000"/>
      <c r="J84" s="1001"/>
      <c r="K84" s="93"/>
      <c r="L84" s="1"/>
      <c r="M84" s="701"/>
      <c r="N84" s="460" t="str">
        <f t="shared" si="2"/>
        <v/>
      </c>
      <c r="P84" s="76"/>
      <c r="Q84" s="363"/>
      <c r="T84" s="527"/>
      <c r="U84" s="527" t="s">
        <v>390</v>
      </c>
      <c r="V84" s="47">
        <f t="shared" si="3"/>
        <v>0</v>
      </c>
    </row>
    <row r="85" spans="1:22" ht="39.950000000000003" hidden="1" customHeight="1">
      <c r="A85" s="360"/>
      <c r="C85" s="65"/>
      <c r="D85" s="497">
        <f t="shared" si="1"/>
        <v>29</v>
      </c>
      <c r="E85" s="5"/>
      <c r="F85" s="5"/>
      <c r="G85" s="1022"/>
      <c r="H85" s="1023"/>
      <c r="I85" s="1022"/>
      <c r="J85" s="1023"/>
      <c r="K85" s="5"/>
      <c r="L85" s="5"/>
      <c r="M85" s="600"/>
      <c r="N85" s="460" t="str">
        <f t="shared" si="2"/>
        <v/>
      </c>
      <c r="P85" s="76"/>
      <c r="Q85" s="363"/>
      <c r="T85" s="527"/>
      <c r="U85" s="527" t="s">
        <v>391</v>
      </c>
      <c r="V85" s="47">
        <f t="shared" si="3"/>
        <v>0</v>
      </c>
    </row>
    <row r="86" spans="1:22" ht="39.950000000000003" hidden="1" customHeight="1">
      <c r="A86" s="360"/>
      <c r="C86" s="65"/>
      <c r="D86" s="497">
        <f t="shared" si="1"/>
        <v>30</v>
      </c>
      <c r="E86" s="93"/>
      <c r="F86" s="93"/>
      <c r="G86" s="1020"/>
      <c r="H86" s="1021"/>
      <c r="I86" s="1000"/>
      <c r="J86" s="1001"/>
      <c r="K86" s="93"/>
      <c r="L86" s="1"/>
      <c r="M86" s="701"/>
      <c r="N86" s="460" t="str">
        <f t="shared" si="2"/>
        <v/>
      </c>
      <c r="P86" s="76"/>
      <c r="Q86" s="363"/>
      <c r="T86" s="527"/>
      <c r="U86" s="527" t="s">
        <v>392</v>
      </c>
      <c r="V86" s="47">
        <f t="shared" si="3"/>
        <v>0</v>
      </c>
    </row>
    <row r="87" spans="1:22" ht="39.950000000000003" hidden="1" customHeight="1">
      <c r="A87" s="360"/>
      <c r="C87" s="65"/>
      <c r="D87" s="497">
        <f t="shared" si="1"/>
        <v>31</v>
      </c>
      <c r="E87" s="5"/>
      <c r="F87" s="5"/>
      <c r="G87" s="1022"/>
      <c r="H87" s="1023"/>
      <c r="I87" s="1022"/>
      <c r="J87" s="1023"/>
      <c r="K87" s="5"/>
      <c r="L87" s="5"/>
      <c r="M87" s="600"/>
      <c r="N87" s="460" t="str">
        <f t="shared" si="2"/>
        <v/>
      </c>
      <c r="P87" s="76"/>
      <c r="Q87" s="363"/>
      <c r="T87" s="527"/>
      <c r="U87" s="527" t="s">
        <v>393</v>
      </c>
      <c r="V87" s="47">
        <f t="shared" si="3"/>
        <v>0</v>
      </c>
    </row>
    <row r="88" spans="1:22" ht="39.950000000000003" hidden="1" customHeight="1">
      <c r="A88" s="360"/>
      <c r="C88" s="65"/>
      <c r="D88" s="497">
        <f t="shared" si="1"/>
        <v>32</v>
      </c>
      <c r="E88" s="93"/>
      <c r="F88" s="93"/>
      <c r="G88" s="1020"/>
      <c r="H88" s="1021"/>
      <c r="I88" s="1000"/>
      <c r="J88" s="1001"/>
      <c r="K88" s="93"/>
      <c r="L88" s="1"/>
      <c r="M88" s="701"/>
      <c r="N88" s="460" t="str">
        <f t="shared" si="2"/>
        <v/>
      </c>
      <c r="P88" s="76"/>
      <c r="Q88" s="363"/>
      <c r="T88" s="527"/>
      <c r="U88" s="527" t="s">
        <v>394</v>
      </c>
      <c r="V88" s="47">
        <f t="shared" si="3"/>
        <v>0</v>
      </c>
    </row>
    <row r="89" spans="1:22" ht="39.950000000000003" hidden="1" customHeight="1">
      <c r="A89" s="360"/>
      <c r="C89" s="65"/>
      <c r="D89" s="497">
        <f t="shared" si="1"/>
        <v>33</v>
      </c>
      <c r="E89" s="5"/>
      <c r="F89" s="5"/>
      <c r="G89" s="1022"/>
      <c r="H89" s="1023"/>
      <c r="I89" s="1022"/>
      <c r="J89" s="1023"/>
      <c r="K89" s="5"/>
      <c r="L89" s="5"/>
      <c r="M89" s="600"/>
      <c r="N89" s="460" t="str">
        <f t="shared" si="2"/>
        <v/>
      </c>
      <c r="P89" s="76"/>
      <c r="Q89" s="363"/>
      <c r="T89" s="527"/>
      <c r="U89" s="527" t="s">
        <v>395</v>
      </c>
      <c r="V89" s="47">
        <f t="shared" si="3"/>
        <v>0</v>
      </c>
    </row>
    <row r="90" spans="1:22" ht="39.950000000000003" hidden="1" customHeight="1">
      <c r="A90" s="360"/>
      <c r="C90" s="65"/>
      <c r="D90" s="497">
        <f t="shared" si="1"/>
        <v>34</v>
      </c>
      <c r="E90" s="93"/>
      <c r="F90" s="93"/>
      <c r="G90" s="1020"/>
      <c r="H90" s="1021"/>
      <c r="I90" s="1000"/>
      <c r="J90" s="1001"/>
      <c r="K90" s="93"/>
      <c r="L90" s="1"/>
      <c r="M90" s="701"/>
      <c r="N90" s="460" t="str">
        <f t="shared" si="2"/>
        <v/>
      </c>
      <c r="P90" s="76"/>
      <c r="Q90" s="363"/>
      <c r="T90" s="527"/>
      <c r="U90" s="527" t="s">
        <v>396</v>
      </c>
      <c r="V90" s="47">
        <f t="shared" si="3"/>
        <v>0</v>
      </c>
    </row>
    <row r="91" spans="1:22" ht="39.950000000000003" hidden="1" customHeight="1">
      <c r="A91" s="360"/>
      <c r="C91" s="65"/>
      <c r="D91" s="497">
        <f t="shared" si="1"/>
        <v>35</v>
      </c>
      <c r="E91" s="5"/>
      <c r="F91" s="5"/>
      <c r="G91" s="1022"/>
      <c r="H91" s="1023"/>
      <c r="I91" s="1022"/>
      <c r="J91" s="1023"/>
      <c r="K91" s="5"/>
      <c r="L91" s="5"/>
      <c r="M91" s="600"/>
      <c r="N91" s="460" t="str">
        <f t="shared" si="2"/>
        <v/>
      </c>
      <c r="P91" s="76"/>
      <c r="Q91" s="363"/>
      <c r="T91" s="527"/>
      <c r="U91" s="527" t="s">
        <v>397</v>
      </c>
      <c r="V91" s="47">
        <f t="shared" si="3"/>
        <v>0</v>
      </c>
    </row>
    <row r="92" spans="1:22" ht="39.950000000000003" hidden="1" customHeight="1">
      <c r="A92" s="360"/>
      <c r="C92" s="65"/>
      <c r="D92" s="497">
        <f t="shared" si="1"/>
        <v>36</v>
      </c>
      <c r="E92" s="93"/>
      <c r="F92" s="93"/>
      <c r="G92" s="1020"/>
      <c r="H92" s="1021"/>
      <c r="I92" s="1000"/>
      <c r="J92" s="1001"/>
      <c r="K92" s="93"/>
      <c r="L92" s="1"/>
      <c r="M92" s="701"/>
      <c r="N92" s="460" t="str">
        <f t="shared" si="2"/>
        <v/>
      </c>
      <c r="P92" s="76"/>
      <c r="Q92" s="363"/>
      <c r="T92" s="527"/>
      <c r="U92" s="527" t="s">
        <v>398</v>
      </c>
      <c r="V92" s="47">
        <f t="shared" si="3"/>
        <v>0</v>
      </c>
    </row>
    <row r="93" spans="1:22" ht="39.950000000000003" hidden="1" customHeight="1">
      <c r="A93" s="360"/>
      <c r="C93" s="65"/>
      <c r="D93" s="497">
        <f t="shared" si="1"/>
        <v>37</v>
      </c>
      <c r="E93" s="5"/>
      <c r="F93" s="5"/>
      <c r="G93" s="1022"/>
      <c r="H93" s="1023"/>
      <c r="I93" s="1022"/>
      <c r="J93" s="1023"/>
      <c r="K93" s="5"/>
      <c r="L93" s="5"/>
      <c r="M93" s="600"/>
      <c r="N93" s="460" t="str">
        <f t="shared" si="2"/>
        <v/>
      </c>
      <c r="P93" s="76"/>
      <c r="Q93" s="363"/>
      <c r="T93" s="527"/>
      <c r="U93" s="527" t="s">
        <v>399</v>
      </c>
      <c r="V93" s="47">
        <f t="shared" si="3"/>
        <v>0</v>
      </c>
    </row>
    <row r="94" spans="1:22" ht="39.950000000000003" hidden="1" customHeight="1">
      <c r="A94" s="360"/>
      <c r="C94" s="65"/>
      <c r="D94" s="497">
        <f t="shared" si="1"/>
        <v>38</v>
      </c>
      <c r="E94" s="93"/>
      <c r="F94" s="93"/>
      <c r="G94" s="1020"/>
      <c r="H94" s="1021"/>
      <c r="I94" s="1000"/>
      <c r="J94" s="1001"/>
      <c r="K94" s="93"/>
      <c r="L94" s="1"/>
      <c r="M94" s="701"/>
      <c r="N94" s="460" t="str">
        <f t="shared" si="2"/>
        <v/>
      </c>
      <c r="P94" s="76"/>
      <c r="Q94" s="363"/>
      <c r="T94" s="527"/>
      <c r="U94" s="527" t="s">
        <v>400</v>
      </c>
      <c r="V94" s="47">
        <f t="shared" si="3"/>
        <v>0</v>
      </c>
    </row>
    <row r="95" spans="1:22" ht="39.950000000000003" hidden="1" customHeight="1">
      <c r="A95" s="360"/>
      <c r="C95" s="65"/>
      <c r="D95" s="497">
        <f t="shared" si="1"/>
        <v>39</v>
      </c>
      <c r="E95" s="5"/>
      <c r="F95" s="5"/>
      <c r="G95" s="1022"/>
      <c r="H95" s="1023"/>
      <c r="I95" s="1022"/>
      <c r="J95" s="1023"/>
      <c r="K95" s="5"/>
      <c r="L95" s="5"/>
      <c r="M95" s="600"/>
      <c r="N95" s="460" t="str">
        <f t="shared" si="2"/>
        <v/>
      </c>
      <c r="P95" s="76"/>
      <c r="Q95" s="363"/>
      <c r="T95" s="527"/>
      <c r="U95" s="527" t="s">
        <v>401</v>
      </c>
      <c r="V95" s="47">
        <f t="shared" si="3"/>
        <v>0</v>
      </c>
    </row>
    <row r="96" spans="1:22" ht="39.950000000000003" hidden="1" customHeight="1">
      <c r="A96" s="360"/>
      <c r="C96" s="65"/>
      <c r="D96" s="497">
        <f t="shared" si="1"/>
        <v>40</v>
      </c>
      <c r="E96" s="93"/>
      <c r="F96" s="93"/>
      <c r="G96" s="1020"/>
      <c r="H96" s="1021"/>
      <c r="I96" s="1000"/>
      <c r="J96" s="1001"/>
      <c r="K96" s="93"/>
      <c r="L96" s="1"/>
      <c r="M96" s="701"/>
      <c r="N96" s="460" t="str">
        <f t="shared" si="2"/>
        <v/>
      </c>
      <c r="P96" s="76"/>
      <c r="Q96" s="363"/>
      <c r="T96" s="527"/>
      <c r="U96" s="527" t="s">
        <v>402</v>
      </c>
      <c r="V96" s="47">
        <f t="shared" si="3"/>
        <v>0</v>
      </c>
    </row>
    <row r="97" spans="1:21" ht="14.45" customHeight="1">
      <c r="A97" s="360"/>
      <c r="C97" s="74"/>
      <c r="D97" s="505"/>
      <c r="E97" s="506"/>
      <c r="F97" s="506"/>
      <c r="G97" s="506"/>
      <c r="H97" s="507"/>
      <c r="I97" s="507"/>
      <c r="J97" s="506"/>
      <c r="K97" s="507"/>
      <c r="L97" s="506"/>
      <c r="M97" s="508"/>
      <c r="N97" s="508"/>
      <c r="O97" s="73"/>
      <c r="P97" s="59"/>
      <c r="Q97" s="363"/>
      <c r="T97" s="523" t="s">
        <v>475</v>
      </c>
      <c r="U97" s="47" t="str">
        <f>IF(OR(H13="",H13="No"),"Not Applicable",IF(SUM(V57:V96)&gt;0,"Not Complete","Complete"))</f>
        <v>Not Applicable</v>
      </c>
    </row>
    <row r="98" spans="1:21" ht="12" customHeight="1" thickBot="1">
      <c r="A98" s="370"/>
      <c r="B98" s="371"/>
      <c r="C98" s="371"/>
      <c r="D98" s="371"/>
      <c r="E98" s="371"/>
      <c r="F98" s="371"/>
      <c r="G98" s="458"/>
      <c r="H98" s="371"/>
      <c r="I98" s="371"/>
      <c r="J98" s="371"/>
      <c r="K98" s="371"/>
      <c r="L98" s="371"/>
      <c r="M98" s="371"/>
      <c r="N98" s="371"/>
      <c r="O98" s="371"/>
      <c r="P98" s="371"/>
      <c r="Q98" s="372"/>
    </row>
    <row r="99" spans="1:21">
      <c r="H99" s="3"/>
      <c r="I99" s="3"/>
    </row>
    <row r="100" spans="1:21" ht="15" customHeight="1">
      <c r="H100" s="3"/>
      <c r="I100" s="3"/>
    </row>
    <row r="101" spans="1:21" ht="15" customHeight="1">
      <c r="H101" s="3"/>
      <c r="I101" s="3"/>
    </row>
    <row r="102" spans="1:21" ht="15" customHeight="1">
      <c r="H102" s="3"/>
      <c r="I102" s="3"/>
    </row>
    <row r="103" spans="1:21" ht="15" customHeight="1">
      <c r="H103" s="3"/>
      <c r="I103" s="3"/>
    </row>
    <row r="104" spans="1:21">
      <c r="H104" s="3"/>
      <c r="I104" s="3"/>
    </row>
    <row r="105" spans="1:21">
      <c r="H105" s="3"/>
      <c r="I105" s="3"/>
    </row>
    <row r="106" spans="1:21">
      <c r="H106" s="3"/>
      <c r="I106" s="3"/>
    </row>
    <row r="107" spans="1:21">
      <c r="H107" s="3"/>
      <c r="I107" s="3"/>
    </row>
    <row r="108" spans="1:21">
      <c r="H108" s="3"/>
      <c r="I108" s="3"/>
    </row>
    <row r="109" spans="1:21">
      <c r="H109" s="3"/>
      <c r="I109" s="3"/>
    </row>
    <row r="110" spans="1:21">
      <c r="H110" s="3"/>
      <c r="I110" s="3"/>
    </row>
    <row r="111" spans="1:21">
      <c r="H111" s="3"/>
      <c r="I111" s="3"/>
    </row>
    <row r="112" spans="1:21">
      <c r="H112" s="3"/>
      <c r="I112" s="3"/>
    </row>
    <row r="113" spans="8:9">
      <c r="H113" s="3"/>
      <c r="I113" s="3"/>
    </row>
    <row r="114" spans="8:9">
      <c r="H114" s="3"/>
      <c r="I114" s="3"/>
    </row>
    <row r="115" spans="8:9">
      <c r="H115" s="3"/>
      <c r="I115" s="3"/>
    </row>
    <row r="116" spans="8:9">
      <c r="H116" s="3"/>
      <c r="I116" s="3"/>
    </row>
    <row r="117" spans="8:9">
      <c r="H117" s="3"/>
      <c r="I117" s="3"/>
    </row>
    <row r="118" spans="8:9">
      <c r="H118" s="3"/>
      <c r="I118" s="3"/>
    </row>
    <row r="119" spans="8:9">
      <c r="H119" s="3"/>
      <c r="I119" s="3"/>
    </row>
    <row r="120" spans="8:9">
      <c r="H120" s="3"/>
      <c r="I120" s="3"/>
    </row>
    <row r="121" spans="8:9">
      <c r="H121" s="3"/>
      <c r="I121" s="3"/>
    </row>
    <row r="122" spans="8:9">
      <c r="H122" s="3"/>
      <c r="I122" s="3"/>
    </row>
    <row r="123" spans="8:9">
      <c r="H123" s="3"/>
      <c r="I123" s="3"/>
    </row>
    <row r="124" spans="8:9">
      <c r="H124" s="3"/>
      <c r="I124" s="3"/>
    </row>
    <row r="125" spans="8:9">
      <c r="H125" s="3"/>
      <c r="I125" s="3"/>
    </row>
    <row r="126" spans="8:9">
      <c r="H126" s="3"/>
      <c r="I126" s="3"/>
    </row>
    <row r="127" spans="8:9">
      <c r="H127" s="3"/>
      <c r="I127" s="3"/>
    </row>
    <row r="128" spans="8:9">
      <c r="H128" s="3"/>
      <c r="I128" s="3"/>
    </row>
    <row r="129" spans="8:9">
      <c r="H129" s="3"/>
      <c r="I129" s="3"/>
    </row>
    <row r="130" spans="8:9">
      <c r="H130" s="3"/>
      <c r="I130" s="3"/>
    </row>
    <row r="131" spans="8:9">
      <c r="H131" s="3"/>
      <c r="I131" s="3"/>
    </row>
    <row r="132" spans="8:9">
      <c r="H132" s="3"/>
      <c r="I132" s="3"/>
    </row>
    <row r="133" spans="8:9">
      <c r="H133" s="3"/>
      <c r="I133" s="3"/>
    </row>
    <row r="134" spans="8:9">
      <c r="H134" s="3"/>
      <c r="I134" s="3"/>
    </row>
    <row r="135" spans="8:9">
      <c r="H135" s="3"/>
      <c r="I135" s="3"/>
    </row>
    <row r="136" spans="8:9">
      <c r="H136" s="3"/>
      <c r="I136" s="3"/>
    </row>
    <row r="137" spans="8:9">
      <c r="H137" s="3"/>
      <c r="I137" s="3"/>
    </row>
    <row r="138" spans="8:9">
      <c r="H138" s="3"/>
      <c r="I138" s="3"/>
    </row>
    <row r="139" spans="8:9">
      <c r="H139" s="3"/>
      <c r="I139" s="3"/>
    </row>
    <row r="140" spans="8:9">
      <c r="H140" s="3"/>
      <c r="I140" s="3"/>
    </row>
    <row r="141" spans="8:9">
      <c r="H141" s="3"/>
      <c r="I141" s="3"/>
    </row>
    <row r="142" spans="8:9">
      <c r="H142" s="3"/>
      <c r="I142" s="3"/>
    </row>
    <row r="143" spans="8:9">
      <c r="H143" s="3"/>
      <c r="I143" s="3"/>
    </row>
    <row r="144" spans="8:9">
      <c r="H144" s="3"/>
      <c r="I144" s="3"/>
    </row>
    <row r="145" spans="8:9">
      <c r="H145" s="3"/>
      <c r="I145" s="3"/>
    </row>
    <row r="146" spans="8:9">
      <c r="H146" s="3"/>
      <c r="I146" s="3"/>
    </row>
    <row r="147" spans="8:9">
      <c r="H147" s="3"/>
      <c r="I147" s="3"/>
    </row>
    <row r="148" spans="8:9">
      <c r="H148" s="3"/>
      <c r="I148" s="3"/>
    </row>
    <row r="149" spans="8:9">
      <c r="H149" s="3"/>
      <c r="I149" s="3"/>
    </row>
    <row r="150" spans="8:9">
      <c r="H150" s="3"/>
      <c r="I150" s="3"/>
    </row>
    <row r="151" spans="8:9">
      <c r="H151" s="3"/>
      <c r="I151" s="3"/>
    </row>
    <row r="152" spans="8:9">
      <c r="H152" s="3"/>
      <c r="I152" s="3"/>
    </row>
    <row r="153" spans="8:9">
      <c r="H153" s="3"/>
      <c r="I153" s="3"/>
    </row>
    <row r="154" spans="8:9">
      <c r="H154" s="3"/>
      <c r="I154" s="3"/>
    </row>
    <row r="155" spans="8:9">
      <c r="H155" s="3"/>
      <c r="I155" s="3"/>
    </row>
    <row r="156" spans="8:9">
      <c r="H156" s="3"/>
      <c r="I156" s="3"/>
    </row>
    <row r="157" spans="8:9">
      <c r="H157" s="3"/>
      <c r="I157" s="3"/>
    </row>
    <row r="158" spans="8:9">
      <c r="H158" s="3"/>
      <c r="I158" s="3"/>
    </row>
    <row r="159" spans="8:9">
      <c r="H159" s="3"/>
      <c r="I159" s="3"/>
    </row>
    <row r="160" spans="8:9">
      <c r="H160" s="3"/>
      <c r="I160" s="3"/>
    </row>
    <row r="161" spans="8:9">
      <c r="H161" s="3"/>
      <c r="I161" s="3"/>
    </row>
    <row r="162" spans="8:9">
      <c r="H162" s="3"/>
      <c r="I162" s="3"/>
    </row>
    <row r="163" spans="8:9">
      <c r="H163" s="3"/>
      <c r="I163" s="3"/>
    </row>
    <row r="164" spans="8:9">
      <c r="H164" s="3"/>
      <c r="I164" s="3"/>
    </row>
    <row r="165" spans="8:9">
      <c r="H165" s="3"/>
      <c r="I165" s="3"/>
    </row>
    <row r="166" spans="8:9">
      <c r="H166" s="3"/>
      <c r="I166" s="3"/>
    </row>
    <row r="167" spans="8:9">
      <c r="H167" s="3"/>
      <c r="I167" s="3"/>
    </row>
    <row r="168" spans="8:9">
      <c r="H168" s="3"/>
      <c r="I168" s="3"/>
    </row>
    <row r="169" spans="8:9">
      <c r="H169" s="3"/>
      <c r="I169" s="3"/>
    </row>
    <row r="170" spans="8:9">
      <c r="H170" s="3"/>
      <c r="I170" s="3"/>
    </row>
    <row r="171" spans="8:9">
      <c r="H171" s="3"/>
      <c r="I171" s="3"/>
    </row>
    <row r="172" spans="8:9">
      <c r="H172" s="3"/>
      <c r="I172" s="3"/>
    </row>
    <row r="173" spans="8:9">
      <c r="H173" s="3"/>
      <c r="I173" s="3"/>
    </row>
    <row r="174" spans="8:9">
      <c r="H174" s="3"/>
      <c r="I174" s="3"/>
    </row>
    <row r="175" spans="8:9">
      <c r="H175" s="3"/>
      <c r="I175" s="3"/>
    </row>
    <row r="176" spans="8:9">
      <c r="H176" s="3"/>
      <c r="I176" s="3"/>
    </row>
    <row r="177" spans="8:9">
      <c r="H177" s="3"/>
      <c r="I177" s="3"/>
    </row>
    <row r="178" spans="8:9">
      <c r="H178" s="3"/>
      <c r="I178" s="3"/>
    </row>
    <row r="179" spans="8:9">
      <c r="H179" s="3"/>
      <c r="I179" s="3"/>
    </row>
    <row r="180" spans="8:9">
      <c r="H180" s="3"/>
      <c r="I180" s="3"/>
    </row>
    <row r="181" spans="8:9">
      <c r="H181" s="3"/>
      <c r="I181" s="3"/>
    </row>
    <row r="182" spans="8:9">
      <c r="H182" s="3"/>
      <c r="I182" s="3"/>
    </row>
    <row r="183" spans="8:9">
      <c r="H183" s="3"/>
      <c r="I183" s="3"/>
    </row>
    <row r="184" spans="8:9">
      <c r="H184" s="3"/>
      <c r="I184" s="3"/>
    </row>
    <row r="185" spans="8:9">
      <c r="H185" s="3"/>
      <c r="I185" s="3"/>
    </row>
    <row r="186" spans="8:9">
      <c r="H186" s="3"/>
      <c r="I186" s="3"/>
    </row>
    <row r="187" spans="8:9">
      <c r="H187" s="3"/>
      <c r="I187" s="3"/>
    </row>
    <row r="188" spans="8:9">
      <c r="H188" s="3"/>
      <c r="I188" s="3"/>
    </row>
    <row r="189" spans="8:9">
      <c r="H189" s="3"/>
      <c r="I189" s="3"/>
    </row>
    <row r="190" spans="8:9">
      <c r="H190" s="3"/>
      <c r="I190" s="3"/>
    </row>
    <row r="191" spans="8:9">
      <c r="H191" s="3"/>
      <c r="I191" s="3"/>
    </row>
    <row r="192" spans="8:9">
      <c r="H192" s="3"/>
      <c r="I192" s="3"/>
    </row>
    <row r="193" spans="8:9">
      <c r="H193" s="3"/>
      <c r="I193" s="3"/>
    </row>
    <row r="194" spans="8:9">
      <c r="H194" s="3"/>
      <c r="I194" s="3"/>
    </row>
    <row r="195" spans="8:9">
      <c r="H195" s="3"/>
      <c r="I195" s="3"/>
    </row>
    <row r="196" spans="8:9">
      <c r="H196" s="3"/>
      <c r="I196" s="3"/>
    </row>
    <row r="197" spans="8:9">
      <c r="H197" s="3"/>
      <c r="I197" s="3"/>
    </row>
    <row r="198" spans="8:9">
      <c r="H198" s="3"/>
      <c r="I198" s="3"/>
    </row>
    <row r="199" spans="8:9">
      <c r="H199" s="3"/>
      <c r="I199" s="3"/>
    </row>
    <row r="200" spans="8:9">
      <c r="H200" s="3"/>
      <c r="I200" s="3"/>
    </row>
    <row r="201" spans="8:9">
      <c r="H201" s="3"/>
      <c r="I201" s="3"/>
    </row>
    <row r="202" spans="8:9">
      <c r="H202" s="3"/>
      <c r="I202" s="3"/>
    </row>
    <row r="203" spans="8:9">
      <c r="H203" s="3"/>
      <c r="I203" s="3"/>
    </row>
    <row r="204" spans="8:9">
      <c r="H204" s="3"/>
      <c r="I204" s="3"/>
    </row>
    <row r="205" spans="8:9">
      <c r="H205" s="3"/>
      <c r="I205" s="3"/>
    </row>
    <row r="206" spans="8:9">
      <c r="H206" s="3"/>
      <c r="I206" s="3"/>
    </row>
    <row r="207" spans="8:9">
      <c r="H207" s="3"/>
      <c r="I207" s="3"/>
    </row>
    <row r="208" spans="8:9">
      <c r="H208" s="3"/>
      <c r="I208" s="3"/>
    </row>
    <row r="209" spans="8:9">
      <c r="H209" s="3"/>
      <c r="I209" s="3"/>
    </row>
    <row r="210" spans="8:9">
      <c r="H210" s="3"/>
      <c r="I210" s="3"/>
    </row>
    <row r="211" spans="8:9">
      <c r="H211" s="3"/>
      <c r="I211" s="3"/>
    </row>
    <row r="212" spans="8:9">
      <c r="H212" s="3"/>
      <c r="I212" s="3"/>
    </row>
    <row r="213" spans="8:9">
      <c r="H213" s="3"/>
      <c r="I213" s="3"/>
    </row>
    <row r="214" spans="8:9">
      <c r="H214" s="3"/>
      <c r="I214" s="3"/>
    </row>
    <row r="215" spans="8:9">
      <c r="H215" s="3"/>
      <c r="I215" s="3"/>
    </row>
    <row r="216" spans="8:9">
      <c r="H216" s="3"/>
      <c r="I216" s="3"/>
    </row>
    <row r="217" spans="8:9">
      <c r="H217" s="3"/>
      <c r="I217" s="3"/>
    </row>
    <row r="218" spans="8:9">
      <c r="H218" s="3"/>
      <c r="I218" s="3"/>
    </row>
    <row r="219" spans="8:9">
      <c r="H219" s="3"/>
      <c r="I219" s="3"/>
    </row>
    <row r="220" spans="8:9">
      <c r="H220" s="3"/>
      <c r="I220" s="3"/>
    </row>
    <row r="221" spans="8:9">
      <c r="H221" s="3"/>
      <c r="I221" s="3"/>
    </row>
    <row r="222" spans="8:9">
      <c r="H222" s="3"/>
      <c r="I222" s="3"/>
    </row>
    <row r="223" spans="8:9">
      <c r="H223" s="3"/>
      <c r="I223" s="3"/>
    </row>
    <row r="224" spans="8:9">
      <c r="H224" s="3"/>
      <c r="I224" s="3"/>
    </row>
    <row r="225" spans="8:9">
      <c r="H225" s="3"/>
      <c r="I225" s="3"/>
    </row>
    <row r="226" spans="8:9">
      <c r="H226" s="3"/>
      <c r="I226" s="3"/>
    </row>
    <row r="227" spans="8:9">
      <c r="H227" s="3"/>
      <c r="I227" s="3"/>
    </row>
    <row r="228" spans="8:9">
      <c r="H228" s="3"/>
      <c r="I228" s="3"/>
    </row>
    <row r="229" spans="8:9">
      <c r="H229" s="3"/>
      <c r="I229" s="3"/>
    </row>
    <row r="230" spans="8:9">
      <c r="H230" s="3"/>
      <c r="I230" s="3"/>
    </row>
    <row r="231" spans="8:9">
      <c r="H231" s="3"/>
      <c r="I231" s="3"/>
    </row>
    <row r="232" spans="8:9">
      <c r="H232" s="3"/>
      <c r="I232" s="3"/>
    </row>
    <row r="233" spans="8:9">
      <c r="H233" s="3"/>
      <c r="I233" s="3"/>
    </row>
    <row r="234" spans="8:9">
      <c r="H234" s="3"/>
      <c r="I234" s="3"/>
    </row>
    <row r="235" spans="8:9">
      <c r="H235" s="3"/>
      <c r="I235" s="3"/>
    </row>
    <row r="236" spans="8:9">
      <c r="H236" s="3"/>
      <c r="I236" s="3"/>
    </row>
    <row r="237" spans="8:9">
      <c r="H237" s="3"/>
      <c r="I237" s="3"/>
    </row>
    <row r="238" spans="8:9">
      <c r="H238" s="3"/>
      <c r="I238" s="3"/>
    </row>
    <row r="239" spans="8:9">
      <c r="H239" s="3"/>
      <c r="I239" s="3"/>
    </row>
    <row r="240" spans="8:9">
      <c r="H240" s="3"/>
      <c r="I240" s="3"/>
    </row>
    <row r="241" spans="8:9">
      <c r="H241" s="3"/>
      <c r="I241" s="3"/>
    </row>
    <row r="242" spans="8:9">
      <c r="H242" s="3"/>
      <c r="I242" s="3"/>
    </row>
    <row r="243" spans="8:9">
      <c r="H243" s="3"/>
      <c r="I243" s="3"/>
    </row>
    <row r="244" spans="8:9">
      <c r="H244" s="3"/>
      <c r="I244" s="3"/>
    </row>
    <row r="245" spans="8:9">
      <c r="H245" s="3"/>
      <c r="I245" s="3"/>
    </row>
    <row r="246" spans="8:9">
      <c r="H246" s="3"/>
      <c r="I246" s="3"/>
    </row>
    <row r="247" spans="8:9">
      <c r="H247" s="3"/>
      <c r="I247" s="3"/>
    </row>
    <row r="248" spans="8:9">
      <c r="H248" s="3"/>
      <c r="I248" s="3"/>
    </row>
    <row r="249" spans="8:9">
      <c r="H249" s="3"/>
      <c r="I249" s="3"/>
    </row>
    <row r="250" spans="8:9">
      <c r="H250" s="3"/>
      <c r="I250" s="3"/>
    </row>
    <row r="251" spans="8:9">
      <c r="H251" s="3"/>
      <c r="I251" s="3"/>
    </row>
    <row r="252" spans="8:9">
      <c r="H252" s="3"/>
      <c r="I252" s="3"/>
    </row>
    <row r="253" spans="8:9">
      <c r="H253" s="3"/>
      <c r="I253" s="3"/>
    </row>
    <row r="254" spans="8:9">
      <c r="H254" s="3"/>
      <c r="I254" s="3"/>
    </row>
    <row r="255" spans="8:9">
      <c r="H255" s="3"/>
      <c r="I255" s="3"/>
    </row>
    <row r="256" spans="8:9">
      <c r="H256" s="3"/>
      <c r="I256" s="3"/>
    </row>
    <row r="257" spans="8:9">
      <c r="H257" s="3"/>
      <c r="I257" s="3"/>
    </row>
    <row r="258" spans="8:9">
      <c r="H258" s="3"/>
      <c r="I258" s="3"/>
    </row>
    <row r="259" spans="8:9">
      <c r="H259" s="3"/>
      <c r="I259" s="3"/>
    </row>
    <row r="260" spans="8:9">
      <c r="H260" s="3"/>
      <c r="I260" s="3"/>
    </row>
    <row r="261" spans="8:9">
      <c r="H261" s="3"/>
      <c r="I261" s="3"/>
    </row>
    <row r="262" spans="8:9">
      <c r="H262" s="3"/>
      <c r="I262" s="3"/>
    </row>
    <row r="263" spans="8:9">
      <c r="H263" s="3"/>
      <c r="I263" s="3"/>
    </row>
    <row r="264" spans="8:9">
      <c r="H264" s="3"/>
      <c r="I264" s="3"/>
    </row>
    <row r="265" spans="8:9">
      <c r="H265" s="3"/>
      <c r="I265" s="3"/>
    </row>
    <row r="266" spans="8:9">
      <c r="H266" s="3"/>
      <c r="I266" s="3"/>
    </row>
    <row r="267" spans="8:9">
      <c r="H267" s="3"/>
      <c r="I267" s="3"/>
    </row>
    <row r="268" spans="8:9">
      <c r="H268" s="3"/>
      <c r="I268" s="3"/>
    </row>
    <row r="269" spans="8:9">
      <c r="H269" s="3"/>
      <c r="I269" s="3"/>
    </row>
    <row r="270" spans="8:9">
      <c r="H270" s="3"/>
      <c r="I270" s="3"/>
    </row>
    <row r="271" spans="8:9">
      <c r="H271" s="3"/>
      <c r="I271" s="3"/>
    </row>
    <row r="272" spans="8:9">
      <c r="H272" s="3"/>
      <c r="I272" s="3"/>
    </row>
    <row r="273" spans="8:9">
      <c r="H273" s="3"/>
      <c r="I273" s="3"/>
    </row>
    <row r="274" spans="8:9">
      <c r="H274" s="3"/>
      <c r="I274" s="3"/>
    </row>
    <row r="275" spans="8:9">
      <c r="H275" s="3"/>
      <c r="I275" s="3"/>
    </row>
    <row r="276" spans="8:9">
      <c r="H276" s="3"/>
      <c r="I276" s="3"/>
    </row>
    <row r="277" spans="8:9">
      <c r="H277" s="3"/>
      <c r="I277" s="3"/>
    </row>
    <row r="278" spans="8:9">
      <c r="H278" s="3"/>
      <c r="I278" s="3"/>
    </row>
    <row r="279" spans="8:9">
      <c r="H279" s="3"/>
      <c r="I279" s="3"/>
    </row>
    <row r="280" spans="8:9">
      <c r="H280" s="3"/>
      <c r="I280" s="3"/>
    </row>
    <row r="281" spans="8:9">
      <c r="H281" s="3"/>
      <c r="I281" s="3"/>
    </row>
    <row r="282" spans="8:9">
      <c r="H282" s="3"/>
      <c r="I282" s="3"/>
    </row>
    <row r="283" spans="8:9">
      <c r="H283" s="3"/>
      <c r="I283" s="3"/>
    </row>
    <row r="284" spans="8:9">
      <c r="H284" s="3"/>
      <c r="I284" s="3"/>
    </row>
    <row r="285" spans="8:9">
      <c r="H285" s="3"/>
      <c r="I285" s="3"/>
    </row>
    <row r="286" spans="8:9">
      <c r="H286" s="3"/>
      <c r="I286" s="3"/>
    </row>
    <row r="287" spans="8:9">
      <c r="H287" s="3"/>
      <c r="I287" s="3"/>
    </row>
    <row r="288" spans="8:9">
      <c r="H288" s="3"/>
      <c r="I288" s="3"/>
    </row>
    <row r="289" spans="8:9">
      <c r="H289" s="3"/>
      <c r="I289" s="3"/>
    </row>
    <row r="290" spans="8:9">
      <c r="H290" s="3"/>
      <c r="I290" s="3"/>
    </row>
    <row r="291" spans="8:9">
      <c r="H291" s="3"/>
      <c r="I291" s="3"/>
    </row>
    <row r="292" spans="8:9">
      <c r="H292" s="3"/>
      <c r="I292" s="3"/>
    </row>
    <row r="293" spans="8:9">
      <c r="H293" s="3"/>
      <c r="I293" s="3"/>
    </row>
    <row r="294" spans="8:9">
      <c r="H294" s="3"/>
      <c r="I294" s="3"/>
    </row>
    <row r="295" spans="8:9">
      <c r="H295" s="3"/>
      <c r="I295" s="3"/>
    </row>
    <row r="296" spans="8:9">
      <c r="H296" s="3"/>
      <c r="I296" s="3"/>
    </row>
    <row r="297" spans="8:9">
      <c r="H297" s="3"/>
      <c r="I297" s="3"/>
    </row>
    <row r="298" spans="8:9">
      <c r="H298" s="3"/>
      <c r="I298" s="3"/>
    </row>
  </sheetData>
  <sheetProtection algorithmName="SHA-512" hashValue="JLxVGyyBRt1qBr3Xemng6qJoshJ8N0LjniK5rubeQ6aVoIAyUX2VODPqVGy4pl8HDHghBkNSMgP7fPJ09tFbIQ==" saltValue="eZUvgNPGOSVcQWwOSEJCww==" spinCount="100000" sheet="1" selectLockedCells="1"/>
  <dataConsolidate/>
  <mergeCells count="122">
    <mergeCell ref="G95:H95"/>
    <mergeCell ref="I95:J95"/>
    <mergeCell ref="G96:H96"/>
    <mergeCell ref="I96:J96"/>
    <mergeCell ref="G90:H90"/>
    <mergeCell ref="I90:J90"/>
    <mergeCell ref="G91:H91"/>
    <mergeCell ref="I91:J91"/>
    <mergeCell ref="G92:H92"/>
    <mergeCell ref="I92:J92"/>
    <mergeCell ref="G93:H93"/>
    <mergeCell ref="I93:J93"/>
    <mergeCell ref="G94:H94"/>
    <mergeCell ref="I94:J94"/>
    <mergeCell ref="G85:H85"/>
    <mergeCell ref="I85:J85"/>
    <mergeCell ref="G86:H86"/>
    <mergeCell ref="I86:J86"/>
    <mergeCell ref="G87:H87"/>
    <mergeCell ref="I87:J87"/>
    <mergeCell ref="G88:H88"/>
    <mergeCell ref="I88:J88"/>
    <mergeCell ref="G89:H89"/>
    <mergeCell ref="I89:J89"/>
    <mergeCell ref="I80:J80"/>
    <mergeCell ref="G81:H81"/>
    <mergeCell ref="I81:J81"/>
    <mergeCell ref="G82:H82"/>
    <mergeCell ref="I82:J82"/>
    <mergeCell ref="G83:H83"/>
    <mergeCell ref="I83:J83"/>
    <mergeCell ref="G84:H84"/>
    <mergeCell ref="I84:J84"/>
    <mergeCell ref="G80:H80"/>
    <mergeCell ref="A1:E1"/>
    <mergeCell ref="G52:J52"/>
    <mergeCell ref="G76:H76"/>
    <mergeCell ref="I76:J76"/>
    <mergeCell ref="G77:H77"/>
    <mergeCell ref="I77:J77"/>
    <mergeCell ref="G78:H78"/>
    <mergeCell ref="I78:J78"/>
    <mergeCell ref="G79:H79"/>
    <mergeCell ref="I79:J79"/>
    <mergeCell ref="G65:H65"/>
    <mergeCell ref="I75:J75"/>
    <mergeCell ref="I66:J66"/>
    <mergeCell ref="I68:J68"/>
    <mergeCell ref="I70:J70"/>
    <mergeCell ref="I72:J72"/>
    <mergeCell ref="I74:J74"/>
    <mergeCell ref="G73:H73"/>
    <mergeCell ref="G74:H74"/>
    <mergeCell ref="G75:H75"/>
    <mergeCell ref="G66:H66"/>
    <mergeCell ref="G67:H67"/>
    <mergeCell ref="G68:H68"/>
    <mergeCell ref="G69:H69"/>
    <mergeCell ref="G70:H70"/>
    <mergeCell ref="I73:J73"/>
    <mergeCell ref="I56:J56"/>
    <mergeCell ref="I57:J57"/>
    <mergeCell ref="G56:H56"/>
    <mergeCell ref="G57:H57"/>
    <mergeCell ref="G58:H58"/>
    <mergeCell ref="G59:H59"/>
    <mergeCell ref="G60:H60"/>
    <mergeCell ref="G71:H71"/>
    <mergeCell ref="G72:H72"/>
    <mergeCell ref="I65:J65"/>
    <mergeCell ref="I67:J67"/>
    <mergeCell ref="I69:J69"/>
    <mergeCell ref="I71:J71"/>
    <mergeCell ref="I59:J59"/>
    <mergeCell ref="I61:J61"/>
    <mergeCell ref="I63:J63"/>
    <mergeCell ref="G61:H61"/>
    <mergeCell ref="G62:H62"/>
    <mergeCell ref="G63:H63"/>
    <mergeCell ref="G64:H64"/>
    <mergeCell ref="I58:J58"/>
    <mergeCell ref="I60:J60"/>
    <mergeCell ref="I62:J62"/>
    <mergeCell ref="I64:J64"/>
    <mergeCell ref="E16:I16"/>
    <mergeCell ref="E24:M24"/>
    <mergeCell ref="E34:J34"/>
    <mergeCell ref="E37:G37"/>
    <mergeCell ref="B3:P3"/>
    <mergeCell ref="E22:M22"/>
    <mergeCell ref="E18:M18"/>
    <mergeCell ref="E19:M19"/>
    <mergeCell ref="E21:M21"/>
    <mergeCell ref="E11:M11"/>
    <mergeCell ref="E9:M9"/>
    <mergeCell ref="F5:O5"/>
    <mergeCell ref="C5:E5"/>
    <mergeCell ref="E30:H30"/>
    <mergeCell ref="E35:M35"/>
    <mergeCell ref="C7:P7"/>
    <mergeCell ref="E25:M25"/>
    <mergeCell ref="G54:K54"/>
    <mergeCell ref="G48:J48"/>
    <mergeCell ref="G49:I49"/>
    <mergeCell ref="G50:I50"/>
    <mergeCell ref="G51:I51"/>
    <mergeCell ref="E28:G28"/>
    <mergeCell ref="E27:F27"/>
    <mergeCell ref="E32:H32"/>
    <mergeCell ref="E40:M40"/>
    <mergeCell ref="E43:M43"/>
    <mergeCell ref="M54:M55"/>
    <mergeCell ref="N54:N55"/>
    <mergeCell ref="E39:M39"/>
    <mergeCell ref="E42:M42"/>
    <mergeCell ref="E54:E55"/>
    <mergeCell ref="C46:P46"/>
    <mergeCell ref="D54:D55"/>
    <mergeCell ref="F54:F55"/>
    <mergeCell ref="L54:L55"/>
    <mergeCell ref="I55:J55"/>
    <mergeCell ref="G55:H55"/>
  </mergeCells>
  <phoneticPr fontId="88" type="noConversion"/>
  <conditionalFormatting sqref="M57">
    <cfRule type="expression" dxfId="64" priority="138">
      <formula>M57&gt;8</formula>
    </cfRule>
  </conditionalFormatting>
  <conditionalFormatting sqref="M58">
    <cfRule type="expression" dxfId="63" priority="114">
      <formula>M58&gt;8</formula>
    </cfRule>
  </conditionalFormatting>
  <conditionalFormatting sqref="M59">
    <cfRule type="expression" dxfId="62" priority="59">
      <formula>M59&gt;8</formula>
    </cfRule>
  </conditionalFormatting>
  <conditionalFormatting sqref="M60">
    <cfRule type="expression" dxfId="61" priority="58">
      <formula>M60&gt;8</formula>
    </cfRule>
  </conditionalFormatting>
  <conditionalFormatting sqref="M61">
    <cfRule type="expression" dxfId="60" priority="57">
      <formula>M61&gt;8</formula>
    </cfRule>
  </conditionalFormatting>
  <conditionalFormatting sqref="M62">
    <cfRule type="expression" dxfId="59" priority="56">
      <formula>M62&gt;8</formula>
    </cfRule>
  </conditionalFormatting>
  <conditionalFormatting sqref="E40:F40 J40">
    <cfRule type="expression" dxfId="58" priority="241">
      <formula>$H$37="Yes"</formula>
    </cfRule>
  </conditionalFormatting>
  <conditionalFormatting sqref="J16 E19 E22">
    <cfRule type="expression" dxfId="57" priority="244">
      <formula>$H$13="Yes"</formula>
    </cfRule>
  </conditionalFormatting>
  <conditionalFormatting sqref="G27 E25">
    <cfRule type="expression" dxfId="56" priority="247">
      <formula>$H$13="Yes"</formula>
    </cfRule>
  </conditionalFormatting>
  <conditionalFormatting sqref="I30 I32 H37 E43">
    <cfRule type="expression" dxfId="55" priority="250">
      <formula>$G$27="Yes"</formula>
    </cfRule>
  </conditionalFormatting>
  <conditionalFormatting sqref="M63">
    <cfRule type="expression" dxfId="54" priority="55">
      <formula>M63&gt;8</formula>
    </cfRule>
  </conditionalFormatting>
  <conditionalFormatting sqref="M64">
    <cfRule type="expression" dxfId="53" priority="54">
      <formula>M64&gt;8</formula>
    </cfRule>
  </conditionalFormatting>
  <conditionalFormatting sqref="M65">
    <cfRule type="expression" dxfId="52" priority="53">
      <formula>M65&gt;8</formula>
    </cfRule>
  </conditionalFormatting>
  <conditionalFormatting sqref="M66">
    <cfRule type="expression" dxfId="51" priority="52">
      <formula>M66&gt;8</formula>
    </cfRule>
  </conditionalFormatting>
  <conditionalFormatting sqref="M67">
    <cfRule type="expression" dxfId="50" priority="51">
      <formula>M67&gt;8</formula>
    </cfRule>
  </conditionalFormatting>
  <conditionalFormatting sqref="M68">
    <cfRule type="expression" dxfId="49" priority="50">
      <formula>M68&gt;8</formula>
    </cfRule>
  </conditionalFormatting>
  <conditionalFormatting sqref="M69">
    <cfRule type="expression" dxfId="48" priority="49">
      <formula>M69&gt;8</formula>
    </cfRule>
  </conditionalFormatting>
  <conditionalFormatting sqref="M70">
    <cfRule type="expression" dxfId="47" priority="48">
      <formula>M70&gt;8</formula>
    </cfRule>
  </conditionalFormatting>
  <conditionalFormatting sqref="M71">
    <cfRule type="expression" dxfId="46" priority="47">
      <formula>M71&gt;8</formula>
    </cfRule>
  </conditionalFormatting>
  <conditionalFormatting sqref="M72">
    <cfRule type="expression" dxfId="45" priority="46">
      <formula>M72&gt;8</formula>
    </cfRule>
  </conditionalFormatting>
  <conditionalFormatting sqref="M73">
    <cfRule type="expression" dxfId="44" priority="45">
      <formula>M73&gt;8</formula>
    </cfRule>
  </conditionalFormatting>
  <conditionalFormatting sqref="M74">
    <cfRule type="expression" dxfId="43" priority="44">
      <formula>M74&gt;8</formula>
    </cfRule>
  </conditionalFormatting>
  <conditionalFormatting sqref="M75">
    <cfRule type="expression" dxfId="42" priority="43">
      <formula>M75&gt;8</formula>
    </cfRule>
  </conditionalFormatting>
  <conditionalFormatting sqref="M76">
    <cfRule type="expression" dxfId="41" priority="42">
      <formula>M76&gt;8</formula>
    </cfRule>
  </conditionalFormatting>
  <conditionalFormatting sqref="M77">
    <cfRule type="expression" dxfId="40" priority="21">
      <formula>M77&gt;8</formula>
    </cfRule>
  </conditionalFormatting>
  <conditionalFormatting sqref="M78">
    <cfRule type="expression" dxfId="39" priority="20">
      <formula>M78&gt;8</formula>
    </cfRule>
  </conditionalFormatting>
  <conditionalFormatting sqref="M79">
    <cfRule type="expression" dxfId="38" priority="19">
      <formula>M79&gt;8</formula>
    </cfRule>
  </conditionalFormatting>
  <conditionalFormatting sqref="M80">
    <cfRule type="expression" dxfId="37" priority="18">
      <formula>M80&gt;8</formula>
    </cfRule>
  </conditionalFormatting>
  <conditionalFormatting sqref="M81">
    <cfRule type="expression" dxfId="36" priority="17">
      <formula>M81&gt;8</formula>
    </cfRule>
  </conditionalFormatting>
  <conditionalFormatting sqref="M82">
    <cfRule type="expression" dxfId="35" priority="16">
      <formula>M82&gt;8</formula>
    </cfRule>
  </conditionalFormatting>
  <conditionalFormatting sqref="M83">
    <cfRule type="expression" dxfId="34" priority="15">
      <formula>M83&gt;8</formula>
    </cfRule>
  </conditionalFormatting>
  <conditionalFormatting sqref="M84">
    <cfRule type="expression" dxfId="33" priority="14">
      <formula>M84&gt;8</formula>
    </cfRule>
  </conditionalFormatting>
  <conditionalFormatting sqref="M85">
    <cfRule type="expression" dxfId="32" priority="13">
      <formula>M85&gt;8</formula>
    </cfRule>
  </conditionalFormatting>
  <conditionalFormatting sqref="M86">
    <cfRule type="expression" dxfId="31" priority="12">
      <formula>M86&gt;8</formula>
    </cfRule>
  </conditionalFormatting>
  <conditionalFormatting sqref="M87">
    <cfRule type="expression" dxfId="30" priority="11">
      <formula>M87&gt;8</formula>
    </cfRule>
  </conditionalFormatting>
  <conditionalFormatting sqref="M88">
    <cfRule type="expression" dxfId="29" priority="10">
      <formula>M88&gt;8</formula>
    </cfRule>
  </conditionalFormatting>
  <conditionalFormatting sqref="M89">
    <cfRule type="expression" dxfId="28" priority="9">
      <formula>M89&gt;8</formula>
    </cfRule>
  </conditionalFormatting>
  <conditionalFormatting sqref="M90">
    <cfRule type="expression" dxfId="27" priority="8">
      <formula>M90&gt;8</formula>
    </cfRule>
  </conditionalFormatting>
  <conditionalFormatting sqref="M91">
    <cfRule type="expression" dxfId="26" priority="7">
      <formula>M91&gt;8</formula>
    </cfRule>
  </conditionalFormatting>
  <conditionalFormatting sqref="M92">
    <cfRule type="expression" dxfId="25" priority="6">
      <formula>M92&gt;8</formula>
    </cfRule>
  </conditionalFormatting>
  <conditionalFormatting sqref="M93">
    <cfRule type="expression" dxfId="24" priority="5">
      <formula>M93&gt;8</formula>
    </cfRule>
  </conditionalFormatting>
  <conditionalFormatting sqref="M94">
    <cfRule type="expression" dxfId="23" priority="4">
      <formula>M94&gt;8</formula>
    </cfRule>
  </conditionalFormatting>
  <conditionalFormatting sqref="M95">
    <cfRule type="expression" dxfId="22" priority="3">
      <formula>M95&gt;8</formula>
    </cfRule>
  </conditionalFormatting>
  <conditionalFormatting sqref="L97">
    <cfRule type="expression" dxfId="21" priority="22">
      <formula>L97&gt;8</formula>
    </cfRule>
  </conditionalFormatting>
  <conditionalFormatting sqref="M96">
    <cfRule type="expression" dxfId="20" priority="2">
      <formula>M96&gt;8</formula>
    </cfRule>
  </conditionalFormatting>
  <conditionalFormatting sqref="E35:M35">
    <cfRule type="expression" dxfId="19" priority="1">
      <formula>$I$32&gt;0</formula>
    </cfRule>
  </conditionalFormatting>
  <dataValidations count="7">
    <dataValidation type="whole" allowBlank="1" showInputMessage="1" showErrorMessage="1" sqref="J16 K97 L57:L96" xr:uid="{00000000-0002-0000-0800-000000000000}">
      <formula1>1</formula1>
      <formula2>500</formula2>
    </dataValidation>
    <dataValidation type="list" allowBlank="1" showInputMessage="1" showErrorMessage="1" sqref="H37 H13 G27" xr:uid="{00000000-0002-0000-0800-000001000000}">
      <formula1>$S$11:$S$13</formula1>
    </dataValidation>
    <dataValidation type="whole" allowBlank="1" showInputMessage="1" showErrorMessage="1" sqref="I30" xr:uid="{00000000-0002-0000-0800-000002000000}">
      <formula1>1</formula1>
      <formula2>1000</formula2>
    </dataValidation>
    <dataValidation type="list" allowBlank="1" showInputMessage="1" showErrorMessage="1" sqref="J97" xr:uid="{00000000-0002-0000-0800-000003000000}">
      <formula1>$T$56:$T$57</formula1>
    </dataValidation>
    <dataValidation type="list" allowBlank="1" showInputMessage="1" showErrorMessage="1" sqref="G57:H96" xr:uid="{00000000-0002-0000-0800-000004000000}">
      <formula1>$T$55:$T$57</formula1>
    </dataValidation>
    <dataValidation type="whole" allowBlank="1" showInputMessage="1" showErrorMessage="1" sqref="I32" xr:uid="{00000000-0002-0000-0800-000005000000}">
      <formula1>0</formula1>
      <formula2>1000</formula2>
    </dataValidation>
    <dataValidation type="decimal" allowBlank="1" showInputMessage="1" showErrorMessage="1" error="Hours must be between 1-8." sqref="L97 M57:M96" xr:uid="{00000000-0002-0000-0800-000006000000}">
      <formula1>1</formula1>
      <formula2>8</formula2>
    </dataValidation>
  </dataValidations>
  <hyperlinks>
    <hyperlink ref="A1:E1" location="'Cover sheet'!A1" display="Click Here to Return to Cover Sheet" xr:uid="{00000000-0004-0000-0800-000000000000}"/>
  </hyperlinks>
  <pageMargins left="0.2" right="0.2" top="0.5" bottom="0.5" header="0.3" footer="0.3"/>
  <pageSetup paperSize="5" scale="42" fitToHeight="0" orientation="landscape" r:id="rId1"/>
  <headerFooter>
    <oddHeader>&amp;C&amp;A&amp;RPage &amp;P</oddHeader>
  </headerFooter>
  <extLst>
    <ext xmlns:x14="http://schemas.microsoft.com/office/spreadsheetml/2009/9/main" uri="{78C0D931-6437-407d-A8EE-F0AAD7539E65}">
      <x14:conditionalFormattings>
        <x14:conditionalFormatting xmlns:xm="http://schemas.microsoft.com/office/excel/2006/main">
          <x14:cfRule type="expression" priority="73" id="{62771167-7E27-4772-A9AC-17E8E85E20C6}">
            <xm:f>'6. Enhancement Activities'!H39&gt;8</xm:f>
            <x14:dxf>
              <font>
                <color rgb="FFFF0000"/>
              </font>
            </x14:dxf>
          </x14:cfRule>
          <xm:sqref>L38</xm:sqref>
        </x14:conditionalFormatting>
      </x14:conditionalFormattings>
    </ext>
  </extLs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tabColor rgb="FF92D050"/>
    <pageSetUpPr fitToPage="1"/>
  </sheetPr>
  <dimension ref="A1:Z26"/>
  <sheetViews>
    <sheetView showGridLines="0" topLeftCell="A16" zoomScaleNormal="100" workbookViewId="0">
      <selection activeCell="E8" sqref="E8:F8"/>
    </sheetView>
  </sheetViews>
  <sheetFormatPr defaultColWidth="9.140625" defaultRowHeight="15"/>
  <cols>
    <col min="1" max="2" width="2.7109375" customWidth="1"/>
    <col min="3" max="3" width="28.5703125" style="299" customWidth="1"/>
    <col min="4" max="4" width="17.28515625" style="299" customWidth="1"/>
    <col min="5" max="5" width="13.7109375" style="299" customWidth="1"/>
    <col min="6" max="6" width="5.7109375" style="299" customWidth="1"/>
    <col min="7" max="7" width="21.28515625" customWidth="1"/>
    <col min="8" max="8" width="23.7109375" customWidth="1"/>
    <col min="9" max="9" width="13.7109375" customWidth="1"/>
    <col min="10" max="10" width="1.7109375" customWidth="1"/>
    <col min="11" max="11" width="1.5703125" hidden="1" customWidth="1"/>
    <col min="12" max="12" width="2" customWidth="1"/>
    <col min="13" max="13" width="10.7109375" hidden="1" customWidth="1"/>
    <col min="14" max="14" width="11.85546875" style="47" hidden="1" customWidth="1"/>
    <col min="15" max="15" width="16" style="47" hidden="1" customWidth="1"/>
    <col min="16" max="16" width="19.7109375" hidden="1" customWidth="1"/>
    <col min="17" max="26" width="9.140625" hidden="1" customWidth="1"/>
  </cols>
  <sheetData>
    <row r="1" spans="1:18" ht="15.75" thickBot="1">
      <c r="A1" s="756" t="s">
        <v>33</v>
      </c>
      <c r="B1" s="756"/>
      <c r="C1" s="756"/>
      <c r="D1" s="756"/>
      <c r="E1" s="646"/>
      <c r="F1" s="646"/>
    </row>
    <row r="2" spans="1:18" ht="18" customHeight="1">
      <c r="A2" s="351"/>
      <c r="B2" s="390"/>
      <c r="C2" s="468"/>
      <c r="D2" s="468"/>
      <c r="E2" s="468"/>
      <c r="F2" s="468"/>
      <c r="G2" s="390"/>
      <c r="H2" s="390"/>
      <c r="I2" s="390"/>
      <c r="J2" s="390"/>
      <c r="K2" s="390"/>
      <c r="L2" s="392"/>
    </row>
    <row r="3" spans="1:18" ht="43.5" customHeight="1">
      <c r="A3" s="360"/>
      <c r="B3" s="759" t="s">
        <v>476</v>
      </c>
      <c r="C3" s="759"/>
      <c r="D3" s="759"/>
      <c r="E3" s="759"/>
      <c r="F3" s="759"/>
      <c r="G3" s="759"/>
      <c r="H3" s="759"/>
      <c r="I3" s="759"/>
      <c r="J3" s="759"/>
      <c r="L3" s="363"/>
    </row>
    <row r="4" spans="1:18" ht="6" customHeight="1">
      <c r="A4" s="360"/>
      <c r="C4" s="708"/>
      <c r="D4" s="708"/>
      <c r="E4" s="708"/>
      <c r="F4" s="708"/>
      <c r="L4" s="363"/>
    </row>
    <row r="5" spans="1:18" s="300" customFormat="1" ht="20.100000000000001" customHeight="1">
      <c r="A5" s="469"/>
      <c r="C5" s="326" t="s">
        <v>477</v>
      </c>
      <c r="D5" s="1037" t="str">
        <f>IF('2. Applicant Organization'!$E$10="","",'2. Applicant Organization'!$E$10)</f>
        <v/>
      </c>
      <c r="E5" s="1037"/>
      <c r="F5" s="1037"/>
      <c r="G5" s="1037"/>
      <c r="H5" s="1037"/>
      <c r="I5" s="1038"/>
      <c r="J5" s="303"/>
      <c r="L5" s="470"/>
      <c r="M5" s="307"/>
      <c r="N5" s="572"/>
      <c r="O5" s="572"/>
      <c r="P5" s="307"/>
      <c r="Q5" s="307"/>
      <c r="R5" s="15"/>
    </row>
    <row r="6" spans="1:18" s="300" customFormat="1" ht="20.100000000000001" customHeight="1">
      <c r="A6" s="469"/>
      <c r="C6" s="327" t="s">
        <v>478</v>
      </c>
      <c r="D6" s="1039" t="str">
        <f>IF('2. Applicant Organization'!$F$21="","",'2. Applicant Organization'!$F$21)</f>
        <v/>
      </c>
      <c r="E6" s="1039"/>
      <c r="F6" s="1039"/>
      <c r="G6" s="1039"/>
      <c r="H6" s="1039"/>
      <c r="I6" s="1040"/>
      <c r="J6" s="303"/>
      <c r="L6" s="470"/>
      <c r="M6" s="307"/>
      <c r="N6" s="572"/>
      <c r="O6" s="572"/>
      <c r="P6" s="307"/>
      <c r="Q6" s="307"/>
      <c r="R6" s="15"/>
    </row>
    <row r="7" spans="1:18" s="300" customFormat="1" ht="20.100000000000001" customHeight="1">
      <c r="A7" s="469"/>
      <c r="C7" s="304"/>
      <c r="D7" s="310"/>
      <c r="E7" s="310"/>
      <c r="F7" s="310"/>
      <c r="G7" s="310"/>
      <c r="H7" s="310"/>
      <c r="I7" s="310"/>
      <c r="J7" s="303"/>
      <c r="L7" s="470"/>
      <c r="M7" s="307"/>
      <c r="N7" s="48" t="s">
        <v>479</v>
      </c>
      <c r="O7" s="48" t="str">
        <f>IF(E8="","Not Complete","Complete")</f>
        <v>Not Complete</v>
      </c>
      <c r="P7" s="307"/>
      <c r="Q7" s="307"/>
      <c r="R7" s="15"/>
    </row>
    <row r="8" spans="1:18" s="300" customFormat="1" ht="30" customHeight="1">
      <c r="A8" s="469"/>
      <c r="C8" s="801" t="s">
        <v>480</v>
      </c>
      <c r="D8" s="801"/>
      <c r="E8" s="1043"/>
      <c r="F8" s="1044"/>
      <c r="G8" s="321" t="s">
        <v>481</v>
      </c>
      <c r="J8" s="303"/>
      <c r="L8" s="470"/>
      <c r="M8" s="307"/>
      <c r="N8" s="572"/>
      <c r="O8" s="572"/>
      <c r="P8" s="307"/>
      <c r="Q8" s="307"/>
      <c r="R8" s="15"/>
    </row>
    <row r="9" spans="1:18" s="300" customFormat="1" ht="9.9499999999999993" customHeight="1">
      <c r="A9" s="469"/>
      <c r="C9" s="719"/>
      <c r="D9" s="719"/>
      <c r="E9" s="719"/>
      <c r="F9" s="719"/>
      <c r="G9" s="322"/>
      <c r="H9" s="321"/>
      <c r="J9" s="303"/>
      <c r="L9" s="470"/>
      <c r="M9" s="307"/>
      <c r="N9" s="572"/>
      <c r="O9" s="572"/>
      <c r="P9" s="307"/>
      <c r="Q9" s="307"/>
      <c r="R9" s="15"/>
    </row>
    <row r="10" spans="1:18" s="300" customFormat="1" ht="27.75" customHeight="1">
      <c r="A10" s="469"/>
      <c r="C10" s="735" t="s">
        <v>482</v>
      </c>
      <c r="D10" s="1041" t="str">
        <f>IFERROR((E8/$E$20),"")</f>
        <v/>
      </c>
      <c r="E10" s="1042"/>
      <c r="F10" s="243" t="s">
        <v>481</v>
      </c>
      <c r="I10" s="305"/>
      <c r="J10" s="303"/>
      <c r="L10" s="470"/>
      <c r="M10" s="307"/>
      <c r="N10" s="572"/>
      <c r="O10" s="572"/>
      <c r="P10" s="307"/>
      <c r="Q10" s="307"/>
      <c r="R10" s="15"/>
    </row>
    <row r="11" spans="1:18" s="300" customFormat="1" ht="21.75" customHeight="1">
      <c r="A11" s="469"/>
      <c r="C11" s="315"/>
      <c r="D11" s="107"/>
      <c r="E11" s="107"/>
      <c r="F11" s="107"/>
      <c r="I11" s="305"/>
      <c r="J11" s="303"/>
      <c r="L11" s="470"/>
      <c r="M11" s="307"/>
      <c r="N11" s="572"/>
      <c r="O11" s="572"/>
      <c r="P11" s="307"/>
      <c r="Q11" s="307"/>
      <c r="R11" s="15"/>
    </row>
    <row r="12" spans="1:18" s="300" customFormat="1" ht="38.1" customHeight="1">
      <c r="A12" s="469"/>
      <c r="B12" s="772" t="s">
        <v>483</v>
      </c>
      <c r="C12" s="773"/>
      <c r="D12" s="773"/>
      <c r="E12" s="774"/>
      <c r="F12" s="136"/>
      <c r="G12" s="772" t="s">
        <v>484</v>
      </c>
      <c r="H12" s="773"/>
      <c r="I12" s="774"/>
      <c r="J12" s="303"/>
      <c r="L12" s="470"/>
      <c r="M12" s="307"/>
      <c r="N12" s="572"/>
      <c r="O12" s="572"/>
      <c r="P12" s="307"/>
      <c r="Q12" s="307"/>
      <c r="R12" s="15"/>
    </row>
    <row r="13" spans="1:18" s="300" customFormat="1" ht="20.100000000000001" customHeight="1">
      <c r="A13" s="471"/>
      <c r="B13" s="328"/>
      <c r="C13" s="609" t="s">
        <v>485</v>
      </c>
      <c r="D13" s="1033">
        <f>IF('3. Program Timeline'!$G$17="","",'3. Program Timeline'!$G$17)</f>
        <v>45200</v>
      </c>
      <c r="E13" s="1034"/>
      <c r="F13" s="68"/>
      <c r="G13" s="335"/>
      <c r="H13" s="345" t="s">
        <v>486</v>
      </c>
      <c r="I13" s="337">
        <f>+'5. After School Instruction'!$I$12</f>
        <v>0</v>
      </c>
      <c r="J13" s="302"/>
      <c r="L13" s="470"/>
      <c r="M13" s="307"/>
      <c r="N13" s="308"/>
      <c r="O13" s="572"/>
      <c r="P13" s="307"/>
      <c r="Q13" s="307"/>
      <c r="R13" s="15"/>
    </row>
    <row r="14" spans="1:18" s="300" customFormat="1" ht="20.100000000000001" customHeight="1">
      <c r="A14" s="471"/>
      <c r="B14" s="328"/>
      <c r="C14" s="609" t="s">
        <v>487</v>
      </c>
      <c r="D14" s="1033" t="str">
        <f>IF('3. Program Timeline'!$G$19="","",'3. Program Timeline'!$G$19)</f>
        <v/>
      </c>
      <c r="E14" s="1034"/>
      <c r="F14" s="310"/>
      <c r="G14" s="335"/>
      <c r="H14" s="346" t="s">
        <v>488</v>
      </c>
      <c r="I14" s="337">
        <f>+'6. Enhancement Activities'!$H$12</f>
        <v>0</v>
      </c>
      <c r="J14" s="302"/>
      <c r="L14" s="470"/>
      <c r="M14" s="307"/>
      <c r="N14" s="308"/>
      <c r="O14" s="572"/>
      <c r="P14" s="307"/>
      <c r="Q14" s="307"/>
      <c r="R14" s="15"/>
    </row>
    <row r="15" spans="1:18" s="301" customFormat="1" ht="20.100000000000001" customHeight="1" thickBot="1">
      <c r="A15" s="360"/>
      <c r="B15" s="329"/>
      <c r="C15" s="609" t="s">
        <v>489</v>
      </c>
      <c r="D15" s="1033" t="str">
        <f>IF('3. Program Timeline'!$G$22="","",'3. Program Timeline'!$G$22)</f>
        <v/>
      </c>
      <c r="E15" s="1034"/>
      <c r="F15" s="72"/>
      <c r="G15" s="338"/>
      <c r="H15" s="346" t="s">
        <v>490</v>
      </c>
      <c r="I15" s="339">
        <f>+'7. Intensive Sessions'!$J$16</f>
        <v>0</v>
      </c>
      <c r="J15"/>
      <c r="L15" s="472"/>
      <c r="M15" s="307"/>
      <c r="N15" s="308"/>
      <c r="O15" s="572"/>
      <c r="P15" s="307"/>
      <c r="Q15" s="307"/>
      <c r="R15" s="15"/>
    </row>
    <row r="16" spans="1:18" s="301" customFormat="1" ht="20.100000000000001" customHeight="1" thickTop="1">
      <c r="A16" s="360"/>
      <c r="B16" s="329"/>
      <c r="C16" s="609" t="s">
        <v>491</v>
      </c>
      <c r="D16" s="1033" t="str">
        <f>IF('3. Program Timeline'!$G$24="","",'3. Program Timeline'!$G$24)</f>
        <v/>
      </c>
      <c r="E16" s="1034"/>
      <c r="F16" s="72"/>
      <c r="G16" s="340"/>
      <c r="H16" s="346" t="s">
        <v>492</v>
      </c>
      <c r="I16" s="341">
        <f>SUM(I13:I15)</f>
        <v>0</v>
      </c>
      <c r="J16"/>
      <c r="L16" s="472"/>
      <c r="M16" s="307"/>
      <c r="N16" s="572"/>
      <c r="O16" s="572"/>
      <c r="P16" s="307"/>
      <c r="Q16" s="307"/>
      <c r="R16" s="15"/>
    </row>
    <row r="17" spans="1:18" s="301" customFormat="1" ht="20.100000000000001" customHeight="1">
      <c r="A17" s="360"/>
      <c r="B17" s="330"/>
      <c r="C17" s="610" t="s">
        <v>493</v>
      </c>
      <c r="D17" s="1035" t="str">
        <f>IF('3. Program Timeline'!$F$26="","",'3. Program Timeline'!$F$26)</f>
        <v/>
      </c>
      <c r="E17" s="1036"/>
      <c r="F17" s="72"/>
      <c r="G17" s="342"/>
      <c r="H17" s="343"/>
      <c r="I17" s="344"/>
      <c r="J17"/>
      <c r="L17" s="472"/>
      <c r="M17" s="307"/>
      <c r="N17" s="572"/>
      <c r="O17" s="572"/>
      <c r="P17" s="307"/>
      <c r="Q17" s="307"/>
      <c r="R17" s="15"/>
    </row>
    <row r="18" spans="1:18" ht="20.100000000000001" customHeight="1">
      <c r="A18" s="360"/>
      <c r="C18"/>
      <c r="D18"/>
      <c r="E18"/>
      <c r="F18" s="136"/>
      <c r="I18" s="107"/>
      <c r="L18" s="363"/>
      <c r="M18" s="307"/>
      <c r="N18" s="572"/>
      <c r="O18" s="572"/>
      <c r="P18" s="307"/>
      <c r="Q18" s="307"/>
      <c r="R18" s="15"/>
    </row>
    <row r="19" spans="1:18" ht="38.1" customHeight="1">
      <c r="A19" s="360"/>
      <c r="B19" s="772" t="s">
        <v>494</v>
      </c>
      <c r="C19" s="773"/>
      <c r="D19" s="773"/>
      <c r="E19" s="774"/>
      <c r="F19"/>
      <c r="G19" s="1030" t="s">
        <v>495</v>
      </c>
      <c r="H19" s="1031"/>
      <c r="I19" s="1032"/>
      <c r="L19" s="363"/>
    </row>
    <row r="20" spans="1:18" ht="20.100000000000001" customHeight="1">
      <c r="A20" s="360"/>
      <c r="B20" s="331"/>
      <c r="C20" s="1027" t="s">
        <v>496</v>
      </c>
      <c r="D20" s="1027"/>
      <c r="E20" s="332">
        <f>'5. After School Instruction'!$F$85</f>
        <v>0</v>
      </c>
      <c r="F20"/>
      <c r="G20" s="335"/>
      <c r="H20" s="336" t="s">
        <v>486</v>
      </c>
      <c r="I20" s="337">
        <f>I13*$E$22</f>
        <v>0</v>
      </c>
      <c r="L20" s="363"/>
    </row>
    <row r="21" spans="1:18" ht="20.100000000000001" customHeight="1">
      <c r="A21" s="360"/>
      <c r="B21" s="331"/>
      <c r="C21" s="1028" t="s">
        <v>497</v>
      </c>
      <c r="D21" s="1028"/>
      <c r="E21" s="333">
        <f>'5. After School Instruction'!$H$85</f>
        <v>0</v>
      </c>
      <c r="F21"/>
      <c r="G21" s="335"/>
      <c r="H21" s="336" t="s">
        <v>488</v>
      </c>
      <c r="I21" s="337">
        <f>I14*$E$22</f>
        <v>0</v>
      </c>
      <c r="L21" s="363"/>
    </row>
    <row r="22" spans="1:18" ht="20.100000000000001" customHeight="1" thickBot="1">
      <c r="A22" s="360"/>
      <c r="B22" s="331"/>
      <c r="C22" s="1028" t="s">
        <v>498</v>
      </c>
      <c r="D22" s="1028"/>
      <c r="E22" s="333">
        <f>+'5. After School Instruction'!$K$85</f>
        <v>0</v>
      </c>
      <c r="F22"/>
      <c r="G22" s="338"/>
      <c r="H22" s="336" t="s">
        <v>490</v>
      </c>
      <c r="I22" s="339">
        <f>I15*$E$22</f>
        <v>0</v>
      </c>
      <c r="L22" s="363"/>
    </row>
    <row r="23" spans="1:18" ht="20.100000000000001" customHeight="1" thickTop="1">
      <c r="A23" s="360"/>
      <c r="B23" s="331"/>
      <c r="C23" s="1028" t="s">
        <v>454</v>
      </c>
      <c r="D23" s="1028"/>
      <c r="E23" s="333">
        <f>'7. Intensive Sessions'!$J$49</f>
        <v>0</v>
      </c>
      <c r="F23" s="301"/>
      <c r="G23" s="340"/>
      <c r="H23" s="336" t="s">
        <v>499</v>
      </c>
      <c r="I23" s="341">
        <f>SUM(I20:I22)</f>
        <v>0</v>
      </c>
      <c r="L23" s="363"/>
    </row>
    <row r="24" spans="1:18" ht="21">
      <c r="A24" s="360"/>
      <c r="B24" s="330"/>
      <c r="C24" s="1029"/>
      <c r="D24" s="1029"/>
      <c r="E24" s="334"/>
      <c r="F24"/>
      <c r="G24" s="342"/>
      <c r="H24" s="343"/>
      <c r="I24" s="344"/>
      <c r="L24" s="363"/>
    </row>
    <row r="25" spans="1:18">
      <c r="A25" s="360"/>
      <c r="C25"/>
      <c r="D25"/>
      <c r="E25"/>
      <c r="F25"/>
      <c r="L25" s="363"/>
    </row>
    <row r="26" spans="1:18" ht="6.75" customHeight="1" thickBot="1">
      <c r="A26" s="370"/>
      <c r="B26" s="371"/>
      <c r="C26" s="371"/>
      <c r="D26" s="371"/>
      <c r="E26" s="371"/>
      <c r="F26" s="371"/>
      <c r="G26" s="371"/>
      <c r="H26" s="371"/>
      <c r="I26" s="371"/>
      <c r="J26" s="371"/>
      <c r="K26" s="371"/>
      <c r="L26" s="372"/>
    </row>
  </sheetData>
  <sheetProtection algorithmName="SHA-512" hashValue="8PljLv51uM7GLUNbV4oOegKwFJEYAGW6pzPQZj4f2sb5cJDvuFHLB1G7e7yjAFLw+8hgah7hj9pVallhg18uSw==" saltValue="s8W8Ky/Dh6k4Ti1T13iMBA==" spinCount="100000" sheet="1" selectLockedCells="1"/>
  <mergeCells count="21">
    <mergeCell ref="A1:D1"/>
    <mergeCell ref="B3:J3"/>
    <mergeCell ref="B19:E19"/>
    <mergeCell ref="B12:E12"/>
    <mergeCell ref="G19:I19"/>
    <mergeCell ref="G12:I12"/>
    <mergeCell ref="D16:E16"/>
    <mergeCell ref="D17:E17"/>
    <mergeCell ref="D5:I5"/>
    <mergeCell ref="D13:E13"/>
    <mergeCell ref="D14:E14"/>
    <mergeCell ref="D15:E15"/>
    <mergeCell ref="D6:I6"/>
    <mergeCell ref="D10:E10"/>
    <mergeCell ref="C8:D8"/>
    <mergeCell ref="E8:F8"/>
    <mergeCell ref="C20:D20"/>
    <mergeCell ref="C21:D21"/>
    <mergeCell ref="C22:D22"/>
    <mergeCell ref="C24:D24"/>
    <mergeCell ref="C23:D23"/>
  </mergeCells>
  <conditionalFormatting sqref="D5:I5">
    <cfRule type="expression" dxfId="17" priority="2">
      <formula>$D$5&lt;&gt;""</formula>
    </cfRule>
  </conditionalFormatting>
  <conditionalFormatting sqref="D6:I6">
    <cfRule type="expression" dxfId="16" priority="1">
      <formula>$D$6&lt;&gt;""</formula>
    </cfRule>
  </conditionalFormatting>
  <hyperlinks>
    <hyperlink ref="A1:D1" location="'Cover sheet'!A1" display="Click Here to Return to Cover Sheet" xr:uid="{00000000-0004-0000-0900-000000000000}"/>
  </hyperlinks>
  <pageMargins left="0.25" right="0.25" top="0.75" bottom="0.75" header="0.3" footer="0.3"/>
  <pageSetup paperSize="5" scale="76" fitToHeight="0" orientation="portrait" r:id="rId1"/>
  <headerFooter>
    <oddHeader>&amp;C&amp;A&amp;R&amp;P</oddHead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10">
    <tabColor rgb="FF0070C0"/>
  </sheetPr>
  <dimension ref="A1:AK267"/>
  <sheetViews>
    <sheetView showGridLines="0" topLeftCell="A19" zoomScale="90" zoomScaleNormal="90" workbookViewId="0">
      <selection activeCell="K11" sqref="K11:O11"/>
    </sheetView>
  </sheetViews>
  <sheetFormatPr defaultColWidth="9.140625" defaultRowHeight="15"/>
  <cols>
    <col min="1" max="3" width="3.28515625" customWidth="1"/>
    <col min="4" max="4" width="7.28515625" customWidth="1"/>
    <col min="5" max="5" width="13.85546875" customWidth="1"/>
    <col min="6" max="6" width="38.42578125" customWidth="1"/>
    <col min="7" max="7" width="13.7109375" customWidth="1"/>
    <col min="8" max="8" width="4.7109375" customWidth="1"/>
    <col min="9" max="9" width="9.5703125" customWidth="1"/>
    <col min="10" max="10" width="4.7109375" customWidth="1"/>
    <col min="11" max="11" width="26.85546875" customWidth="1"/>
    <col min="12" max="12" width="5.7109375" customWidth="1"/>
    <col min="13" max="13" width="4.7109375" customWidth="1"/>
    <col min="14" max="14" width="13.7109375" customWidth="1"/>
    <col min="15" max="15" width="26.28515625" customWidth="1"/>
    <col min="16" max="18" width="2.85546875" customWidth="1"/>
    <col min="19" max="19" width="12.85546875" style="8" hidden="1" customWidth="1"/>
    <col min="20" max="20" width="5.140625" style="8" hidden="1" customWidth="1"/>
    <col min="21" max="21" width="26.28515625" style="8" hidden="1" customWidth="1"/>
    <col min="22" max="22" width="26.28515625" style="47" hidden="1" customWidth="1"/>
    <col min="23" max="23" width="16.7109375" hidden="1" customWidth="1"/>
    <col min="24" max="25" width="9.140625" hidden="1" customWidth="1"/>
    <col min="26" max="26" width="9.85546875" hidden="1" customWidth="1"/>
    <col min="27" max="27" width="19.7109375" hidden="1" customWidth="1"/>
    <col min="28" max="28" width="9.7109375" style="592" hidden="1" customWidth="1"/>
    <col min="29" max="29" width="21.7109375" style="592" hidden="1" customWidth="1"/>
    <col min="30" max="30" width="9.140625" hidden="1" customWidth="1"/>
    <col min="31" max="35" width="9.140625" customWidth="1"/>
    <col min="36" max="36" width="35.42578125" style="12" customWidth="1"/>
    <col min="37" max="37" width="38" style="12" customWidth="1"/>
    <col min="38" max="52" width="9.140625" customWidth="1"/>
  </cols>
  <sheetData>
    <row r="1" spans="1:37" ht="15.75" thickBot="1">
      <c r="A1" s="756" t="s">
        <v>33</v>
      </c>
      <c r="B1" s="756"/>
      <c r="C1" s="756"/>
      <c r="D1" s="756"/>
      <c r="E1" s="756"/>
      <c r="F1" s="756"/>
    </row>
    <row r="2" spans="1:37" ht="18" customHeight="1">
      <c r="A2" s="351"/>
      <c r="B2" s="390"/>
      <c r="C2" s="390"/>
      <c r="D2" s="390"/>
      <c r="E2" s="390"/>
      <c r="F2" s="390"/>
      <c r="G2" s="390"/>
      <c r="H2" s="390"/>
      <c r="I2" s="390"/>
      <c r="J2" s="390"/>
      <c r="K2" s="390"/>
      <c r="L2" s="390"/>
      <c r="M2" s="390"/>
      <c r="N2" s="390"/>
      <c r="O2" s="390"/>
      <c r="P2" s="390"/>
      <c r="Q2" s="390"/>
      <c r="R2" s="392"/>
    </row>
    <row r="3" spans="1:37" s="71" customFormat="1" ht="52.5" customHeight="1">
      <c r="A3" s="419"/>
      <c r="B3" s="759" t="s">
        <v>500</v>
      </c>
      <c r="C3" s="759"/>
      <c r="D3" s="759"/>
      <c r="E3" s="759"/>
      <c r="F3" s="759"/>
      <c r="G3" s="759"/>
      <c r="H3" s="759"/>
      <c r="I3" s="759"/>
      <c r="J3" s="759"/>
      <c r="K3" s="759"/>
      <c r="L3" s="759"/>
      <c r="M3" s="759"/>
      <c r="N3" s="759"/>
      <c r="O3" s="759"/>
      <c r="P3" s="759"/>
      <c r="Q3" s="759"/>
      <c r="R3" s="449"/>
      <c r="S3" s="29"/>
      <c r="T3" s="29"/>
      <c r="U3" s="29"/>
      <c r="V3" s="47"/>
      <c r="W3" s="721"/>
      <c r="X3" s="148"/>
      <c r="Y3" s="148"/>
      <c r="Z3" s="148"/>
      <c r="AA3" s="148"/>
      <c r="AB3" s="148"/>
      <c r="AC3" s="634"/>
      <c r="AJ3" s="413"/>
      <c r="AK3" s="413"/>
    </row>
    <row r="4" spans="1:37" s="71" customFormat="1" ht="9.9499999999999993" customHeight="1">
      <c r="A4" s="419"/>
      <c r="D4" s="710"/>
      <c r="E4" s="710"/>
      <c r="F4" s="710"/>
      <c r="G4" s="710"/>
      <c r="H4" s="710"/>
      <c r="I4" s="710"/>
      <c r="J4" s="710"/>
      <c r="K4" s="710"/>
      <c r="L4" s="710"/>
      <c r="M4" s="710"/>
      <c r="N4" s="710"/>
      <c r="O4" s="710"/>
      <c r="P4" s="721"/>
      <c r="Q4" s="721"/>
      <c r="R4" s="482"/>
      <c r="S4" s="29"/>
      <c r="T4" s="29"/>
      <c r="U4" s="29"/>
      <c r="V4" s="47"/>
      <c r="W4" s="721"/>
      <c r="X4" s="148"/>
      <c r="Y4" s="148"/>
      <c r="Z4" s="148"/>
      <c r="AA4" s="148"/>
      <c r="AB4" s="148"/>
      <c r="AC4" s="634"/>
      <c r="AJ4" s="413"/>
      <c r="AK4" s="413"/>
    </row>
    <row r="5" spans="1:37" s="71" customFormat="1" ht="46.5" customHeight="1">
      <c r="A5" s="419"/>
      <c r="D5" s="866" t="s">
        <v>501</v>
      </c>
      <c r="E5" s="1097"/>
      <c r="F5" s="1098" t="s">
        <v>502</v>
      </c>
      <c r="G5" s="1098"/>
      <c r="H5" s="1098"/>
      <c r="I5" s="1098"/>
      <c r="J5" s="1098"/>
      <c r="K5" s="1098"/>
      <c r="L5" s="1098"/>
      <c r="M5" s="1098"/>
      <c r="N5" s="1099"/>
      <c r="O5" s="1100"/>
      <c r="P5" s="721"/>
      <c r="Q5" s="721"/>
      <c r="R5" s="482"/>
      <c r="S5" s="29"/>
      <c r="T5" s="29"/>
      <c r="U5" s="29"/>
      <c r="V5" s="47"/>
      <c r="W5" s="721"/>
      <c r="X5" s="148"/>
      <c r="Y5" s="148"/>
      <c r="Z5" s="148"/>
      <c r="AA5" s="148"/>
      <c r="AB5" s="148"/>
      <c r="AC5" s="634"/>
      <c r="AJ5" s="413"/>
      <c r="AK5" s="413"/>
    </row>
    <row r="6" spans="1:37" ht="18.75">
      <c r="A6" s="360"/>
      <c r="F6" s="68"/>
      <c r="G6" s="68"/>
      <c r="H6" s="68"/>
      <c r="I6" s="68"/>
      <c r="J6" s="68"/>
      <c r="K6" s="68"/>
      <c r="L6" s="68"/>
      <c r="M6" s="68"/>
      <c r="N6" s="68"/>
      <c r="O6" s="68"/>
      <c r="R6" s="363"/>
      <c r="X6" s="148"/>
      <c r="Y6" s="148"/>
      <c r="Z6" s="148"/>
      <c r="AA6" s="148"/>
      <c r="AB6" s="148"/>
    </row>
    <row r="7" spans="1:37" ht="30" customHeight="1">
      <c r="A7" s="360"/>
      <c r="B7" s="802" t="s">
        <v>503</v>
      </c>
      <c r="C7" s="803"/>
      <c r="D7" s="803"/>
      <c r="E7" s="803"/>
      <c r="F7" s="803"/>
      <c r="G7" s="803"/>
      <c r="H7" s="803"/>
      <c r="I7" s="803"/>
      <c r="J7" s="803"/>
      <c r="K7" s="803"/>
      <c r="L7" s="803"/>
      <c r="M7" s="803"/>
      <c r="N7" s="803"/>
      <c r="O7" s="803"/>
      <c r="P7" s="803"/>
      <c r="Q7" s="804"/>
      <c r="R7" s="363"/>
      <c r="T7" s="30"/>
      <c r="U7" s="520" t="s">
        <v>41</v>
      </c>
      <c r="V7" s="547" t="s">
        <v>95</v>
      </c>
      <c r="W7" s="548" t="s">
        <v>96</v>
      </c>
      <c r="X7" s="635"/>
      <c r="Y7" s="635"/>
      <c r="Z7" s="635"/>
      <c r="AA7" s="635"/>
      <c r="AB7" s="307"/>
      <c r="AJ7" s="44"/>
      <c r="AK7" s="44"/>
    </row>
    <row r="8" spans="1:37" ht="6.95" customHeight="1">
      <c r="A8" s="360"/>
      <c r="B8" s="312"/>
      <c r="C8" s="98"/>
      <c r="D8" s="98"/>
      <c r="E8" s="98"/>
      <c r="F8" s="98"/>
      <c r="G8" s="98"/>
      <c r="H8" s="98"/>
      <c r="I8" s="98"/>
      <c r="J8" s="98"/>
      <c r="K8" s="98"/>
      <c r="L8" s="98"/>
      <c r="M8" s="98"/>
      <c r="N8" s="98"/>
      <c r="O8" s="98"/>
      <c r="P8" s="98"/>
      <c r="Q8" s="313"/>
      <c r="R8" s="363"/>
      <c r="T8" s="30"/>
      <c r="U8" s="573" t="s">
        <v>175</v>
      </c>
      <c r="V8" s="249">
        <f>IF(K11="",1,0)</f>
        <v>1</v>
      </c>
      <c r="W8" s="43"/>
      <c r="X8" s="635"/>
      <c r="Y8" s="635"/>
      <c r="Z8" s="635"/>
      <c r="AA8" s="635"/>
      <c r="AB8" s="307"/>
      <c r="AJ8" s="44"/>
      <c r="AK8" s="44"/>
    </row>
    <row r="9" spans="1:37" ht="18.75">
      <c r="A9" s="360"/>
      <c r="B9" s="312"/>
      <c r="C9" s="1101" t="s">
        <v>504</v>
      </c>
      <c r="D9" s="1101"/>
      <c r="E9" s="1101"/>
      <c r="F9" s="1101"/>
      <c r="G9" s="1101"/>
      <c r="H9" s="1101"/>
      <c r="I9" s="1101"/>
      <c r="J9" s="1101"/>
      <c r="K9" s="1101"/>
      <c r="L9" s="1101"/>
      <c r="M9" s="1101"/>
      <c r="N9" s="1101"/>
      <c r="O9" s="1101"/>
      <c r="P9" s="98"/>
      <c r="Q9" s="313"/>
      <c r="R9" s="363"/>
      <c r="T9" s="30"/>
      <c r="U9" s="573" t="s">
        <v>261</v>
      </c>
      <c r="V9" s="249">
        <f>IF(L13="",1,0)</f>
        <v>1</v>
      </c>
      <c r="W9" s="43"/>
      <c r="X9" s="635"/>
      <c r="Y9" s="635"/>
      <c r="Z9" s="635"/>
      <c r="AA9" s="635"/>
      <c r="AB9" s="307"/>
      <c r="AJ9" s="44"/>
      <c r="AK9" s="44"/>
    </row>
    <row r="10" spans="1:37" ht="9.9499999999999993" customHeight="1">
      <c r="A10" s="360"/>
      <c r="B10" s="312"/>
      <c r="C10" s="98"/>
      <c r="D10" s="98"/>
      <c r="E10" s="98"/>
      <c r="F10" s="98"/>
      <c r="G10" s="98"/>
      <c r="H10" s="98"/>
      <c r="I10" s="98"/>
      <c r="J10" s="98"/>
      <c r="K10" s="98"/>
      <c r="L10" s="98"/>
      <c r="M10" s="98"/>
      <c r="N10" s="98"/>
      <c r="O10" s="98"/>
      <c r="P10" s="98"/>
      <c r="Q10" s="313"/>
      <c r="R10" s="363"/>
      <c r="T10" s="30"/>
      <c r="U10" s="573" t="s">
        <v>262</v>
      </c>
      <c r="V10" s="249">
        <f>IF(L16="",1,0)</f>
        <v>1</v>
      </c>
      <c r="W10" s="43"/>
      <c r="X10" s="635"/>
      <c r="Y10" s="635"/>
      <c r="Z10" s="635"/>
      <c r="AA10" s="635"/>
      <c r="AB10" s="307"/>
      <c r="AJ10" s="44"/>
      <c r="AK10" s="44"/>
    </row>
    <row r="11" spans="1:37" ht="37.5" customHeight="1">
      <c r="A11" s="360"/>
      <c r="B11" s="312"/>
      <c r="C11" s="98"/>
      <c r="D11" s="931" t="s">
        <v>505</v>
      </c>
      <c r="E11" s="931"/>
      <c r="F11" s="931"/>
      <c r="G11" s="931"/>
      <c r="H11" s="931"/>
      <c r="I11" s="931"/>
      <c r="J11" s="980"/>
      <c r="K11" s="798"/>
      <c r="L11" s="799"/>
      <c r="M11" s="799"/>
      <c r="N11" s="799"/>
      <c r="O11" s="800"/>
      <c r="P11" s="98"/>
      <c r="Q11" s="313"/>
      <c r="R11" s="363"/>
      <c r="T11" s="574" t="s">
        <v>506</v>
      </c>
      <c r="U11" s="573" t="s">
        <v>164</v>
      </c>
      <c r="V11" s="249">
        <f>IF(OR(H21&lt;&gt;"",H23&lt;&gt;"",H25&lt;&gt;"",H27&lt;&gt;"",H29&lt;&gt;"",H31&lt;&gt;"",H33&lt;&gt;"",H35&lt;&gt;"",M21&lt;&gt;"",M23&lt;&gt;"",M25&lt;&gt;"",M27&lt;&gt;"",M29&lt;&gt;"",M31&lt;&gt;"",M33&lt;&gt;""),0,1)</f>
        <v>1</v>
      </c>
      <c r="W11" s="43"/>
      <c r="X11" s="635"/>
      <c r="Y11" s="635"/>
      <c r="Z11" s="635"/>
      <c r="AA11" s="635"/>
      <c r="AB11" s="307"/>
      <c r="AJ11" s="44"/>
      <c r="AK11" s="44"/>
    </row>
    <row r="12" spans="1:37" ht="6.95" customHeight="1">
      <c r="A12" s="360"/>
      <c r="B12" s="312"/>
      <c r="C12" s="98"/>
      <c r="D12" s="98"/>
      <c r="E12" s="98"/>
      <c r="F12" s="98"/>
      <c r="G12" s="98"/>
      <c r="H12" s="98"/>
      <c r="I12" s="98"/>
      <c r="J12" s="98"/>
      <c r="K12" s="98"/>
      <c r="L12" s="98"/>
      <c r="M12" s="98"/>
      <c r="N12" s="98"/>
      <c r="O12" s="98"/>
      <c r="P12" s="98"/>
      <c r="Q12" s="313"/>
      <c r="R12" s="363"/>
      <c r="T12" s="574" t="s">
        <v>507</v>
      </c>
      <c r="U12" s="573" t="s">
        <v>508</v>
      </c>
      <c r="V12" s="249">
        <f>IF(H35="",0,IF(AND(H35="X",H37=""),1,0))</f>
        <v>0</v>
      </c>
      <c r="W12" s="43"/>
      <c r="X12" s="635"/>
      <c r="Y12" s="635"/>
      <c r="Z12" s="635"/>
      <c r="AA12" s="635"/>
      <c r="AB12" s="307"/>
      <c r="AJ12" s="44"/>
      <c r="AK12" s="44"/>
    </row>
    <row r="13" spans="1:37" ht="20.100000000000001" customHeight="1">
      <c r="A13" s="360"/>
      <c r="B13" s="312"/>
      <c r="C13" s="98"/>
      <c r="D13" s="783" t="s">
        <v>509</v>
      </c>
      <c r="E13" s="783"/>
      <c r="F13" s="783"/>
      <c r="G13" s="783"/>
      <c r="H13" s="783"/>
      <c r="I13" s="783"/>
      <c r="J13" s="783"/>
      <c r="K13" s="783"/>
      <c r="L13" s="601"/>
      <c r="M13" s="98"/>
      <c r="N13" s="98"/>
      <c r="O13" s="98"/>
      <c r="P13" s="98"/>
      <c r="Q13" s="313"/>
      <c r="R13" s="363"/>
      <c r="T13" s="574" t="s">
        <v>510</v>
      </c>
      <c r="U13" s="575" t="s">
        <v>511</v>
      </c>
      <c r="V13" s="576" t="str">
        <f>IF(SUM(V8:V12)&gt;0,"Not Complete","Complete")</f>
        <v>Not Complete</v>
      </c>
      <c r="W13" s="43"/>
      <c r="X13" s="635"/>
      <c r="Y13" s="635"/>
      <c r="Z13" s="635"/>
      <c r="AA13" s="635"/>
      <c r="AB13" s="307"/>
      <c r="AJ13" s="44"/>
      <c r="AK13" s="44"/>
    </row>
    <row r="14" spans="1:37" ht="12.75" customHeight="1">
      <c r="A14" s="360"/>
      <c r="B14" s="312"/>
      <c r="C14" s="98"/>
      <c r="D14" s="783"/>
      <c r="E14" s="783"/>
      <c r="F14" s="783"/>
      <c r="G14" s="783"/>
      <c r="H14" s="783"/>
      <c r="I14" s="783"/>
      <c r="J14" s="783"/>
      <c r="K14" s="783"/>
      <c r="L14" s="98"/>
      <c r="M14" s="98"/>
      <c r="N14" s="98"/>
      <c r="O14" s="98"/>
      <c r="P14" s="98"/>
      <c r="Q14" s="313"/>
      <c r="R14" s="363"/>
      <c r="T14" s="574"/>
      <c r="U14" s="575"/>
      <c r="V14" s="576"/>
      <c r="W14" s="43"/>
      <c r="X14" s="635"/>
      <c r="Y14" s="635"/>
      <c r="Z14" s="635"/>
      <c r="AA14" s="635"/>
      <c r="AB14" s="307"/>
      <c r="AJ14" s="44"/>
      <c r="AK14" s="44"/>
    </row>
    <row r="15" spans="1:37" ht="9.9499999999999993" customHeight="1">
      <c r="A15" s="360"/>
      <c r="B15" s="312"/>
      <c r="C15" s="98"/>
      <c r="D15" s="98"/>
      <c r="E15" s="98"/>
      <c r="F15" s="98"/>
      <c r="G15" s="98"/>
      <c r="H15" s="98"/>
      <c r="I15" s="98"/>
      <c r="J15" s="98"/>
      <c r="K15" s="98"/>
      <c r="L15" s="98"/>
      <c r="M15" s="98"/>
      <c r="N15" s="98"/>
      <c r="O15" s="98"/>
      <c r="P15" s="98"/>
      <c r="Q15" s="313"/>
      <c r="R15" s="363"/>
      <c r="T15" s="574"/>
      <c r="U15" s="30"/>
      <c r="V15" s="248"/>
      <c r="W15" s="43"/>
      <c r="X15" s="635"/>
      <c r="Y15" s="635"/>
      <c r="Z15" s="635"/>
      <c r="AA15" s="635"/>
      <c r="AB15" s="307"/>
      <c r="AJ15" s="44"/>
      <c r="AK15" s="44"/>
    </row>
    <row r="16" spans="1:37" ht="20.100000000000001" customHeight="1">
      <c r="A16" s="360"/>
      <c r="B16" s="312"/>
      <c r="C16" s="98"/>
      <c r="D16" s="122" t="s">
        <v>512</v>
      </c>
      <c r="E16" s="98"/>
      <c r="F16" s="98"/>
      <c r="G16" s="98"/>
      <c r="H16" s="98"/>
      <c r="I16" s="98"/>
      <c r="J16" s="98"/>
      <c r="K16" s="98"/>
      <c r="L16" s="601"/>
      <c r="M16" s="98"/>
      <c r="N16" s="98"/>
      <c r="O16" s="98"/>
      <c r="P16" s="98"/>
      <c r="Q16" s="313"/>
      <c r="R16" s="363"/>
      <c r="T16" s="574"/>
      <c r="U16" s="30"/>
      <c r="V16" s="248"/>
      <c r="W16" s="43"/>
      <c r="X16" s="635"/>
      <c r="Y16" s="635"/>
      <c r="Z16" s="635"/>
      <c r="AA16" s="635"/>
      <c r="AB16" s="307"/>
      <c r="AJ16" s="44"/>
      <c r="AK16" s="44"/>
    </row>
    <row r="17" spans="1:37" ht="9.9499999999999993" customHeight="1">
      <c r="A17" s="360"/>
      <c r="B17" s="312"/>
      <c r="C17" s="98"/>
      <c r="D17" s="98"/>
      <c r="E17" s="98"/>
      <c r="F17" s="98"/>
      <c r="G17" s="98"/>
      <c r="H17" s="98"/>
      <c r="I17" s="98"/>
      <c r="J17" s="98"/>
      <c r="K17" s="98"/>
      <c r="L17" s="98"/>
      <c r="M17" s="98"/>
      <c r="N17" s="98"/>
      <c r="O17" s="98"/>
      <c r="P17" s="98"/>
      <c r="Q17" s="313"/>
      <c r="R17" s="363"/>
      <c r="T17" s="574" t="s">
        <v>36</v>
      </c>
      <c r="U17" s="30"/>
      <c r="V17" s="248"/>
      <c r="W17" s="43"/>
      <c r="X17" s="635"/>
      <c r="Y17" s="635"/>
      <c r="Z17" s="635"/>
      <c r="AA17" s="635"/>
      <c r="AB17" s="307"/>
      <c r="AJ17" s="44"/>
      <c r="AK17" s="44"/>
    </row>
    <row r="18" spans="1:37" ht="18.75">
      <c r="A18" s="360"/>
      <c r="B18" s="65"/>
      <c r="C18" s="1101" t="s">
        <v>513</v>
      </c>
      <c r="D18" s="1101"/>
      <c r="E18" s="1101"/>
      <c r="F18" s="1101"/>
      <c r="G18" s="1101"/>
      <c r="H18" s="1101"/>
      <c r="I18" s="1101"/>
      <c r="J18" s="1101"/>
      <c r="K18" s="1101"/>
      <c r="L18" s="1101"/>
      <c r="M18" s="1101"/>
      <c r="N18" s="1101"/>
      <c r="O18" s="1101"/>
      <c r="Q18" s="76"/>
      <c r="R18" s="363"/>
      <c r="T18" s="574" t="s">
        <v>39</v>
      </c>
      <c r="U18" s="30"/>
      <c r="V18" s="248"/>
      <c r="W18" s="43"/>
      <c r="X18" s="635"/>
      <c r="Y18" s="635"/>
      <c r="Z18" s="635"/>
      <c r="AA18" s="635"/>
      <c r="AB18" s="307"/>
      <c r="AJ18" s="44"/>
      <c r="AK18" s="44"/>
    </row>
    <row r="19" spans="1:37" ht="18.75">
      <c r="A19" s="360"/>
      <c r="B19" s="65"/>
      <c r="D19" s="1063" t="s">
        <v>514</v>
      </c>
      <c r="E19" s="1063"/>
      <c r="F19" s="1063"/>
      <c r="G19" s="1063"/>
      <c r="H19" s="1063"/>
      <c r="I19" s="1063"/>
      <c r="J19" s="1063"/>
      <c r="K19" s="1063"/>
      <c r="L19" s="1063"/>
      <c r="M19" s="1063"/>
      <c r="N19" s="1063"/>
      <c r="O19" s="1063"/>
      <c r="Q19" s="76"/>
      <c r="R19" s="363"/>
      <c r="T19" s="248"/>
      <c r="U19" s="30"/>
      <c r="V19" s="248"/>
      <c r="W19" s="43"/>
      <c r="X19" s="635"/>
      <c r="Y19" s="635"/>
      <c r="Z19" s="635"/>
      <c r="AA19" s="635"/>
      <c r="AB19" s="307"/>
      <c r="AJ19" s="44"/>
      <c r="AK19" s="44"/>
    </row>
    <row r="20" spans="1:37" ht="3.75" customHeight="1">
      <c r="A20" s="360"/>
      <c r="B20" s="65"/>
      <c r="D20" s="42"/>
      <c r="E20" s="42"/>
      <c r="F20" s="42"/>
      <c r="G20" s="42"/>
      <c r="H20" s="42"/>
      <c r="Q20" s="76"/>
      <c r="R20" s="363"/>
      <c r="T20" s="248"/>
      <c r="U20" s="30"/>
      <c r="V20" s="248"/>
      <c r="W20" s="43"/>
      <c r="X20" s="635"/>
      <c r="Y20" s="635"/>
      <c r="Z20" s="635"/>
      <c r="AA20" s="635"/>
      <c r="AB20" s="307"/>
      <c r="AJ20" s="44"/>
      <c r="AK20" s="44"/>
    </row>
    <row r="21" spans="1:37" ht="18.75">
      <c r="A21" s="360"/>
      <c r="B21" s="65"/>
      <c r="D21" s="42"/>
      <c r="E21" s="42"/>
      <c r="F21" s="42"/>
      <c r="G21" s="474" t="s">
        <v>515</v>
      </c>
      <c r="H21" s="601"/>
      <c r="L21" s="467" t="s">
        <v>516</v>
      </c>
      <c r="M21" s="601"/>
      <c r="Q21" s="76"/>
      <c r="R21" s="363"/>
      <c r="T21" s="248" t="s">
        <v>517</v>
      </c>
      <c r="U21" s="30"/>
      <c r="V21" s="248"/>
      <c r="W21" s="43"/>
      <c r="X21" s="635"/>
      <c r="Y21" s="635"/>
      <c r="Z21" s="635"/>
      <c r="AA21" s="635"/>
      <c r="AB21" s="307"/>
      <c r="AJ21" s="44"/>
      <c r="AK21" s="44"/>
    </row>
    <row r="22" spans="1:37" ht="6.95" customHeight="1">
      <c r="A22" s="360"/>
      <c r="B22" s="65"/>
      <c r="D22" s="42"/>
      <c r="E22" s="42"/>
      <c r="F22" s="42"/>
      <c r="G22" s="474"/>
      <c r="H22" s="71"/>
      <c r="L22" s="467"/>
      <c r="M22" s="71"/>
      <c r="Q22" s="76"/>
      <c r="R22" s="363"/>
      <c r="T22" s="30"/>
      <c r="U22" s="30"/>
      <c r="V22" s="248"/>
      <c r="W22" s="43"/>
      <c r="X22" s="635"/>
      <c r="Y22" s="635"/>
      <c r="Z22" s="635"/>
      <c r="AA22" s="635"/>
      <c r="AB22" s="307"/>
      <c r="AJ22" s="44"/>
      <c r="AK22" s="44"/>
    </row>
    <row r="23" spans="1:37" ht="18.75">
      <c r="A23" s="360"/>
      <c r="B23" s="65"/>
      <c r="D23" s="42"/>
      <c r="E23" s="42"/>
      <c r="F23" s="42"/>
      <c r="G23" s="474" t="s">
        <v>518</v>
      </c>
      <c r="H23" s="601"/>
      <c r="L23" s="467" t="s">
        <v>519</v>
      </c>
      <c r="M23" s="601"/>
      <c r="Q23" s="76"/>
      <c r="R23" s="363"/>
      <c r="T23" s="30"/>
      <c r="U23" s="30"/>
      <c r="V23" s="248"/>
      <c r="W23" s="43"/>
      <c r="X23" s="635"/>
      <c r="Y23" s="635"/>
      <c r="Z23" s="635"/>
      <c r="AA23" s="635"/>
      <c r="AB23" s="307"/>
      <c r="AJ23" s="44"/>
      <c r="AK23" s="44"/>
    </row>
    <row r="24" spans="1:37" ht="6.95" customHeight="1">
      <c r="A24" s="360"/>
      <c r="B24" s="65"/>
      <c r="D24" s="42"/>
      <c r="E24" s="42"/>
      <c r="F24" s="42"/>
      <c r="G24" s="474"/>
      <c r="H24" s="71"/>
      <c r="L24" s="467"/>
      <c r="M24" s="71"/>
      <c r="Q24" s="76"/>
      <c r="R24" s="363"/>
      <c r="T24" s="30"/>
      <c r="U24" s="30"/>
      <c r="V24" s="248"/>
      <c r="W24" s="43"/>
      <c r="X24" s="635"/>
      <c r="Y24" s="635"/>
      <c r="Z24" s="635"/>
      <c r="AA24" s="635"/>
      <c r="AB24" s="307"/>
      <c r="AJ24" s="44"/>
      <c r="AK24" s="44"/>
    </row>
    <row r="25" spans="1:37" ht="18.75">
      <c r="A25" s="360"/>
      <c r="B25" s="65"/>
      <c r="D25" s="42"/>
      <c r="E25" s="42"/>
      <c r="F25" s="42"/>
      <c r="G25" s="474" t="s">
        <v>520</v>
      </c>
      <c r="H25" s="601"/>
      <c r="L25" s="467" t="s">
        <v>521</v>
      </c>
      <c r="M25" s="601"/>
      <c r="Q25" s="76"/>
      <c r="R25" s="363"/>
      <c r="T25" s="30"/>
      <c r="U25" s="30"/>
      <c r="V25" s="248"/>
      <c r="W25" s="43"/>
      <c r="X25" s="635"/>
      <c r="Y25" s="635"/>
      <c r="Z25" s="635"/>
      <c r="AA25" s="635"/>
      <c r="AB25" s="307"/>
      <c r="AJ25" s="44"/>
      <c r="AK25" s="44"/>
    </row>
    <row r="26" spans="1:37" ht="9.9499999999999993" customHeight="1">
      <c r="A26" s="360"/>
      <c r="B26" s="65"/>
      <c r="D26" s="42"/>
      <c r="E26" s="42"/>
      <c r="F26" s="42"/>
      <c r="G26" s="474"/>
      <c r="H26" s="71"/>
      <c r="L26" s="467"/>
      <c r="M26" s="71"/>
      <c r="Q26" s="76"/>
      <c r="R26" s="363"/>
      <c r="T26" s="30"/>
      <c r="U26" s="30"/>
      <c r="V26" s="248"/>
      <c r="W26" s="43"/>
      <c r="X26" s="635"/>
      <c r="Y26" s="635"/>
      <c r="Z26" s="635"/>
      <c r="AA26" s="635"/>
      <c r="AB26" s="307"/>
      <c r="AJ26" s="44"/>
      <c r="AK26" s="44"/>
    </row>
    <row r="27" spans="1:37" ht="18.75">
      <c r="A27" s="360"/>
      <c r="B27" s="65"/>
      <c r="D27" s="42"/>
      <c r="E27" s="42"/>
      <c r="F27" s="42"/>
      <c r="G27" s="474" t="s">
        <v>522</v>
      </c>
      <c r="H27" s="601"/>
      <c r="L27" s="467" t="s">
        <v>523</v>
      </c>
      <c r="M27" s="601"/>
      <c r="Q27" s="76"/>
      <c r="R27" s="363"/>
      <c r="T27" s="30"/>
      <c r="U27" s="30"/>
      <c r="V27" s="248"/>
      <c r="W27" s="43"/>
      <c r="X27" s="635"/>
      <c r="Y27" s="635"/>
      <c r="Z27" s="635"/>
      <c r="AA27" s="635"/>
      <c r="AB27" s="307"/>
      <c r="AJ27" s="44"/>
      <c r="AK27" s="44"/>
    </row>
    <row r="28" spans="1:37" ht="6.95" customHeight="1">
      <c r="A28" s="360"/>
      <c r="B28" s="65"/>
      <c r="D28" s="42"/>
      <c r="E28" s="42"/>
      <c r="F28" s="42"/>
      <c r="G28" s="474"/>
      <c r="H28" s="71"/>
      <c r="L28" s="467"/>
      <c r="M28" s="71"/>
      <c r="Q28" s="76"/>
      <c r="R28" s="363"/>
      <c r="T28" s="30"/>
      <c r="U28" s="30"/>
      <c r="V28" s="248"/>
      <c r="W28" s="43"/>
      <c r="X28" s="635"/>
      <c r="Y28" s="635"/>
      <c r="Z28" s="635"/>
      <c r="AA28" s="635"/>
      <c r="AB28" s="307"/>
      <c r="AJ28" s="44"/>
      <c r="AK28" s="44"/>
    </row>
    <row r="29" spans="1:37" ht="18.75">
      <c r="A29" s="360"/>
      <c r="B29" s="65"/>
      <c r="D29" s="42"/>
      <c r="E29" s="42"/>
      <c r="F29" s="42"/>
      <c r="G29" s="474" t="s">
        <v>524</v>
      </c>
      <c r="H29" s="601"/>
      <c r="L29" s="467" t="s">
        <v>525</v>
      </c>
      <c r="M29" s="601"/>
      <c r="Q29" s="76"/>
      <c r="R29" s="363"/>
      <c r="T29" s="30"/>
      <c r="U29" s="30"/>
      <c r="V29" s="248"/>
      <c r="W29" s="43"/>
      <c r="X29" s="635"/>
      <c r="Y29" s="635"/>
      <c r="Z29" s="635"/>
      <c r="AA29" s="635"/>
      <c r="AB29" s="307"/>
      <c r="AJ29" s="44"/>
      <c r="AK29" s="44"/>
    </row>
    <row r="30" spans="1:37" ht="6.95" customHeight="1">
      <c r="A30" s="360"/>
      <c r="B30" s="65"/>
      <c r="D30" s="42"/>
      <c r="E30" s="42"/>
      <c r="F30" s="42"/>
      <c r="G30" s="474"/>
      <c r="H30" s="71"/>
      <c r="L30" s="467"/>
      <c r="M30" s="71"/>
      <c r="Q30" s="76"/>
      <c r="R30" s="363"/>
      <c r="T30" s="30"/>
      <c r="U30" s="30"/>
      <c r="V30" s="248"/>
      <c r="W30" s="43"/>
      <c r="X30" s="635"/>
      <c r="Y30" s="635"/>
      <c r="Z30" s="635"/>
      <c r="AA30" s="635"/>
      <c r="AB30" s="307"/>
      <c r="AJ30" s="44"/>
      <c r="AK30" s="44"/>
    </row>
    <row r="31" spans="1:37" ht="18.75">
      <c r="A31" s="360"/>
      <c r="B31" s="65"/>
      <c r="D31" s="42"/>
      <c r="E31" s="42"/>
      <c r="F31" s="42"/>
      <c r="G31" s="474" t="s">
        <v>526</v>
      </c>
      <c r="H31" s="601"/>
      <c r="L31" s="467" t="s">
        <v>527</v>
      </c>
      <c r="M31" s="601"/>
      <c r="Q31" s="76"/>
      <c r="R31" s="363"/>
      <c r="T31" s="30"/>
      <c r="U31" s="30"/>
      <c r="V31" s="248"/>
      <c r="W31" s="43"/>
      <c r="X31" s="635"/>
      <c r="Y31" s="635"/>
      <c r="Z31" s="635"/>
      <c r="AA31" s="635"/>
      <c r="AB31" s="307"/>
      <c r="AJ31" s="44"/>
      <c r="AK31" s="44"/>
    </row>
    <row r="32" spans="1:37" ht="6.95" customHeight="1">
      <c r="A32" s="360"/>
      <c r="B32" s="65"/>
      <c r="D32" s="42"/>
      <c r="E32" s="42"/>
      <c r="F32" s="42"/>
      <c r="G32" s="474"/>
      <c r="H32" s="71"/>
      <c r="L32" s="467"/>
      <c r="M32" s="71"/>
      <c r="Q32" s="76"/>
      <c r="R32" s="363"/>
      <c r="T32" s="30"/>
      <c r="U32" s="30"/>
      <c r="V32" s="248"/>
      <c r="W32" s="43"/>
      <c r="X32" s="635"/>
      <c r="Y32" s="635"/>
      <c r="Z32" s="635"/>
      <c r="AA32" s="635"/>
      <c r="AB32" s="307"/>
      <c r="AJ32" s="44"/>
      <c r="AK32" s="44"/>
    </row>
    <row r="33" spans="1:37" ht="18.75">
      <c r="A33" s="360"/>
      <c r="B33" s="65"/>
      <c r="D33" s="42"/>
      <c r="E33" s="42"/>
      <c r="F33" s="42"/>
      <c r="G33" s="474" t="s">
        <v>528</v>
      </c>
      <c r="H33" s="601"/>
      <c r="L33" s="467" t="s">
        <v>529</v>
      </c>
      <c r="M33" s="601"/>
      <c r="Q33" s="76"/>
      <c r="R33" s="363"/>
      <c r="T33" s="30"/>
      <c r="U33" s="30"/>
      <c r="V33" s="248"/>
      <c r="W33" s="43"/>
      <c r="X33" s="635"/>
      <c r="Y33" s="635"/>
      <c r="Z33" s="635"/>
      <c r="AA33" s="635"/>
      <c r="AB33" s="307"/>
      <c r="AJ33" s="44"/>
      <c r="AK33" s="44"/>
    </row>
    <row r="34" spans="1:37" ht="6.95" customHeight="1">
      <c r="A34" s="360"/>
      <c r="B34" s="65"/>
      <c r="D34" s="42"/>
      <c r="E34" s="42"/>
      <c r="F34" s="42"/>
      <c r="G34" s="474"/>
      <c r="H34" s="71"/>
      <c r="Q34" s="76"/>
      <c r="R34" s="363"/>
      <c r="T34" s="30"/>
      <c r="U34" s="30"/>
      <c r="V34" s="248"/>
      <c r="W34" s="43"/>
      <c r="X34" s="635"/>
      <c r="Y34" s="635"/>
      <c r="Z34" s="635"/>
      <c r="AA34" s="635"/>
      <c r="AB34" s="307"/>
      <c r="AJ34" s="44"/>
      <c r="AK34" s="44"/>
    </row>
    <row r="35" spans="1:37" ht="18.75">
      <c r="A35" s="360"/>
      <c r="B35" s="65"/>
      <c r="D35" s="42"/>
      <c r="E35" s="42"/>
      <c r="F35" s="42"/>
      <c r="G35" s="474" t="s">
        <v>198</v>
      </c>
      <c r="H35" s="601"/>
      <c r="Q35" s="76"/>
      <c r="R35" s="363"/>
      <c r="T35" s="30"/>
      <c r="U35" s="30"/>
      <c r="V35" s="248"/>
      <c r="W35" s="43"/>
      <c r="X35" s="635"/>
      <c r="Y35" s="635"/>
      <c r="Z35" s="635"/>
      <c r="AA35" s="635"/>
      <c r="AB35" s="307"/>
      <c r="AJ35" s="44"/>
      <c r="AK35" s="44"/>
    </row>
    <row r="36" spans="1:37" ht="6.95" customHeight="1">
      <c r="A36" s="360"/>
      <c r="B36" s="65"/>
      <c r="D36" s="42"/>
      <c r="E36" s="42"/>
      <c r="F36" s="42"/>
      <c r="G36" s="42"/>
      <c r="H36" s="42"/>
      <c r="Q36" s="76"/>
      <c r="R36" s="363"/>
      <c r="T36" s="30"/>
      <c r="U36" s="30"/>
      <c r="V36" s="248"/>
      <c r="W36" s="43"/>
      <c r="X36" s="635"/>
      <c r="Y36" s="635"/>
      <c r="Z36" s="635"/>
      <c r="AA36" s="635"/>
      <c r="AB36" s="307"/>
      <c r="AJ36" s="44"/>
      <c r="AK36" s="44"/>
    </row>
    <row r="37" spans="1:37" ht="18.75">
      <c r="A37" s="360"/>
      <c r="B37" s="65"/>
      <c r="D37" s="42"/>
      <c r="E37" s="42"/>
      <c r="F37" s="42"/>
      <c r="G37" s="474" t="s">
        <v>530</v>
      </c>
      <c r="H37" s="1064"/>
      <c r="I37" s="1065"/>
      <c r="J37" s="1065"/>
      <c r="K37" s="1065"/>
      <c r="L37" s="1065"/>
      <c r="M37" s="1066"/>
      <c r="Q37" s="76"/>
      <c r="R37" s="363"/>
      <c r="T37" s="30"/>
      <c r="U37" s="30"/>
      <c r="V37" s="248"/>
      <c r="W37" s="43"/>
      <c r="X37" s="635"/>
      <c r="Y37" s="635"/>
      <c r="Z37" s="635"/>
      <c r="AA37" s="635"/>
      <c r="AB37" s="307"/>
      <c r="AJ37" s="44"/>
      <c r="AK37" s="44"/>
    </row>
    <row r="38" spans="1:37" ht="18.75">
      <c r="A38" s="360"/>
      <c r="B38" s="74"/>
      <c r="C38" s="73"/>
      <c r="D38" s="475"/>
      <c r="E38" s="475"/>
      <c r="F38" s="475"/>
      <c r="G38" s="475"/>
      <c r="H38" s="475"/>
      <c r="I38" s="73"/>
      <c r="J38" s="73"/>
      <c r="K38" s="73"/>
      <c r="L38" s="73"/>
      <c r="M38" s="73"/>
      <c r="N38" s="73"/>
      <c r="O38" s="73"/>
      <c r="P38" s="73"/>
      <c r="Q38" s="59"/>
      <c r="R38" s="363"/>
      <c r="T38" s="30"/>
      <c r="U38" s="30"/>
      <c r="V38" s="248"/>
      <c r="W38" s="43"/>
      <c r="X38" s="635"/>
      <c r="Y38" s="635"/>
      <c r="Z38" s="635"/>
      <c r="AA38" s="635"/>
      <c r="AB38" s="307"/>
      <c r="AJ38" s="44"/>
      <c r="AK38" s="44"/>
    </row>
    <row r="39" spans="1:37" ht="8.1" customHeight="1">
      <c r="A39" s="360"/>
      <c r="D39" s="476"/>
      <c r="E39" s="260"/>
      <c r="F39" s="260"/>
      <c r="G39" s="260"/>
      <c r="H39" s="260"/>
      <c r="I39" s="260"/>
      <c r="J39" s="260"/>
      <c r="K39" s="260"/>
      <c r="L39" s="260"/>
      <c r="M39" s="260"/>
      <c r="N39" s="260"/>
      <c r="O39" s="260"/>
      <c r="R39" s="363"/>
      <c r="T39" s="30"/>
      <c r="U39" s="30"/>
      <c r="V39" s="248"/>
      <c r="W39" s="43"/>
      <c r="X39" s="635"/>
      <c r="Y39" s="635"/>
      <c r="Z39" s="635"/>
      <c r="AA39" s="635"/>
      <c r="AB39" s="307"/>
      <c r="AJ39" s="44"/>
      <c r="AK39" s="44"/>
    </row>
    <row r="40" spans="1:37" ht="30" customHeight="1">
      <c r="A40" s="360"/>
      <c r="B40" s="802" t="s">
        <v>531</v>
      </c>
      <c r="C40" s="803"/>
      <c r="D40" s="803"/>
      <c r="E40" s="803"/>
      <c r="F40" s="803"/>
      <c r="G40" s="803"/>
      <c r="H40" s="803"/>
      <c r="I40" s="803"/>
      <c r="J40" s="803"/>
      <c r="K40" s="803"/>
      <c r="L40" s="803"/>
      <c r="M40" s="803"/>
      <c r="N40" s="803"/>
      <c r="O40" s="803"/>
      <c r="P40" s="803"/>
      <c r="Q40" s="804"/>
      <c r="R40" s="483"/>
      <c r="T40" s="30"/>
      <c r="U40" s="520" t="s">
        <v>41</v>
      </c>
      <c r="V40" s="547" t="s">
        <v>95</v>
      </c>
      <c r="W40" s="548" t="s">
        <v>96</v>
      </c>
      <c r="X40" s="635"/>
      <c r="AJ40" s="44"/>
      <c r="AK40" s="44"/>
    </row>
    <row r="41" spans="1:37" ht="19.5" customHeight="1">
      <c r="A41" s="360"/>
      <c r="B41" s="65"/>
      <c r="D41" s="98"/>
      <c r="E41" s="98"/>
      <c r="F41" s="98"/>
      <c r="G41" s="98"/>
      <c r="H41" s="98"/>
      <c r="I41" s="98"/>
      <c r="J41" s="98"/>
      <c r="K41" s="98"/>
      <c r="L41" s="98"/>
      <c r="M41" s="98"/>
      <c r="N41" s="98"/>
      <c r="O41" s="98"/>
      <c r="P41" s="98"/>
      <c r="Q41" s="76"/>
      <c r="R41" s="363"/>
      <c r="T41" s="30"/>
      <c r="U41" s="573" t="s">
        <v>532</v>
      </c>
      <c r="V41" s="249">
        <f>IF(OR(D62="",D68="",F70="",F74="",F76=""),1,0)</f>
        <v>1</v>
      </c>
      <c r="W41" s="578" t="str">
        <f>IF(SUM(V41:V42)&gt;0,"Not Complete","Complete")</f>
        <v>Not Complete</v>
      </c>
      <c r="AJ41" s="44"/>
      <c r="AK41" s="44"/>
    </row>
    <row r="42" spans="1:37" ht="40.5" customHeight="1">
      <c r="A42" s="360"/>
      <c r="B42" s="65"/>
      <c r="C42" s="1091" t="s">
        <v>533</v>
      </c>
      <c r="D42" s="1092"/>
      <c r="E42" s="1092"/>
      <c r="F42" s="1092"/>
      <c r="G42" s="1092"/>
      <c r="H42" s="1093"/>
      <c r="I42" s="114"/>
      <c r="J42" s="1091" t="s">
        <v>534</v>
      </c>
      <c r="K42" s="1092"/>
      <c r="L42" s="1092"/>
      <c r="M42" s="1092"/>
      <c r="N42" s="1092"/>
      <c r="O42" s="1092"/>
      <c r="P42" s="1093"/>
      <c r="Q42" s="76"/>
      <c r="R42" s="363"/>
      <c r="T42" s="30"/>
      <c r="U42" s="539" t="s">
        <v>535</v>
      </c>
      <c r="V42" s="249" t="str">
        <f>IF(F70="","N/A",IF(AND(F70="Other",F72=""),1,0))</f>
        <v>N/A</v>
      </c>
      <c r="W42" s="43"/>
      <c r="AJ42" s="44"/>
      <c r="AK42" s="44"/>
    </row>
    <row r="43" spans="1:37" ht="15.75">
      <c r="A43" s="360"/>
      <c r="B43" s="65"/>
      <c r="C43" s="65"/>
      <c r="D43" s="71"/>
      <c r="E43" s="2"/>
      <c r="F43" s="2"/>
      <c r="G43" s="2"/>
      <c r="H43" s="290"/>
      <c r="I43" s="2"/>
      <c r="J43" s="188"/>
      <c r="K43" s="734"/>
      <c r="L43" s="90"/>
      <c r="M43" s="90"/>
      <c r="N43" s="90"/>
      <c r="O43" s="90"/>
      <c r="P43" s="259"/>
      <c r="Q43" s="259"/>
      <c r="R43" s="367"/>
      <c r="S43" s="34"/>
      <c r="T43" s="35"/>
      <c r="U43" s="573" t="s">
        <v>536</v>
      </c>
      <c r="V43" s="576" t="str">
        <f>IF(OR(K62="",K68="",L76="",L74=""),"Not Complete","Complete")</f>
        <v>Not Complete</v>
      </c>
      <c r="W43" s="2"/>
      <c r="X43" s="107"/>
      <c r="Y43" s="107"/>
      <c r="Z43" s="107"/>
      <c r="AJ43" s="44"/>
      <c r="AK43" s="44"/>
    </row>
    <row r="44" spans="1:37" ht="30.75" customHeight="1">
      <c r="A44" s="360"/>
      <c r="B44" s="65"/>
      <c r="C44" s="65"/>
      <c r="D44" s="1094" t="s">
        <v>537</v>
      </c>
      <c r="E44" s="1095"/>
      <c r="F44" s="1095"/>
      <c r="G44" s="1096"/>
      <c r="H44" s="290"/>
      <c r="I44" s="2"/>
      <c r="J44" s="188"/>
      <c r="K44" s="1068" t="s">
        <v>538</v>
      </c>
      <c r="L44" s="1069"/>
      <c r="M44" s="1069"/>
      <c r="N44" s="1069"/>
      <c r="O44" s="1070"/>
      <c r="P44" s="259"/>
      <c r="Q44" s="259"/>
      <c r="R44" s="367"/>
      <c r="S44" s="36"/>
      <c r="T44" s="35"/>
      <c r="U44" s="35"/>
      <c r="V44" s="150"/>
      <c r="W44" s="2"/>
      <c r="X44" s="2"/>
      <c r="Y44" s="2"/>
      <c r="Z44" s="2"/>
      <c r="AJ44" s="44"/>
      <c r="AK44" s="44"/>
    </row>
    <row r="45" spans="1:37" ht="36" customHeight="1">
      <c r="A45" s="360"/>
      <c r="B45" s="65"/>
      <c r="C45" s="65"/>
      <c r="D45" s="1082" t="s">
        <v>539</v>
      </c>
      <c r="E45" s="1083"/>
      <c r="F45" s="1083"/>
      <c r="G45" s="1084"/>
      <c r="H45" s="115"/>
      <c r="I45" s="107"/>
      <c r="J45" s="281"/>
      <c r="K45" s="1072"/>
      <c r="L45" s="1073"/>
      <c r="M45" s="1073"/>
      <c r="N45" s="1073"/>
      <c r="O45" s="1074"/>
      <c r="P45" s="257"/>
      <c r="Q45" s="257"/>
      <c r="R45" s="484"/>
      <c r="S45" s="823"/>
      <c r="T45" s="823"/>
      <c r="U45" s="33"/>
      <c r="V45" s="250"/>
      <c r="W45" s="107"/>
      <c r="X45" s="2"/>
      <c r="Y45" s="2"/>
      <c r="Z45" s="2"/>
      <c r="AJ45" s="44"/>
      <c r="AK45" s="44"/>
    </row>
    <row r="46" spans="1:37" ht="15.75">
      <c r="A46" s="360"/>
      <c r="B46" s="65"/>
      <c r="C46" s="65"/>
      <c r="D46" s="262"/>
      <c r="E46" s="263"/>
      <c r="F46" s="736"/>
      <c r="G46" s="737"/>
      <c r="H46" s="115"/>
      <c r="I46" s="2"/>
      <c r="J46" s="188"/>
      <c r="K46" s="1072"/>
      <c r="L46" s="1073"/>
      <c r="M46" s="1073"/>
      <c r="N46" s="1073"/>
      <c r="O46" s="1074"/>
      <c r="P46" s="259"/>
      <c r="Q46" s="259"/>
      <c r="R46" s="367"/>
      <c r="S46" s="823"/>
      <c r="T46" s="823"/>
      <c r="U46" s="35"/>
      <c r="V46" s="150"/>
      <c r="W46" s="2"/>
      <c r="X46" s="107"/>
      <c r="Y46" s="107"/>
      <c r="Z46" s="107"/>
      <c r="AJ46" s="44"/>
      <c r="AK46" s="44"/>
    </row>
    <row r="47" spans="1:37" ht="15.75">
      <c r="A47" s="360"/>
      <c r="B47" s="65"/>
      <c r="C47" s="65"/>
      <c r="D47" s="1085" t="s">
        <v>540</v>
      </c>
      <c r="E47" s="1086"/>
      <c r="F47" s="1086"/>
      <c r="G47" s="1087"/>
      <c r="H47" s="115"/>
      <c r="I47" s="2"/>
      <c r="J47" s="188"/>
      <c r="K47" s="1072"/>
      <c r="L47" s="1073"/>
      <c r="M47" s="1073"/>
      <c r="N47" s="1073"/>
      <c r="O47" s="1074"/>
      <c r="P47" s="259"/>
      <c r="Q47" s="259"/>
      <c r="R47" s="367"/>
      <c r="S47" s="823"/>
      <c r="T47" s="823"/>
      <c r="U47" s="35"/>
      <c r="V47" s="150"/>
      <c r="W47" s="2"/>
      <c r="X47" s="2"/>
      <c r="Y47" s="2"/>
      <c r="Z47" s="2"/>
      <c r="AJ47" s="44"/>
      <c r="AK47" s="44"/>
    </row>
    <row r="48" spans="1:37" ht="15.75">
      <c r="A48" s="360"/>
      <c r="B48" s="65"/>
      <c r="C48" s="65"/>
      <c r="D48" s="264"/>
      <c r="E48" s="265"/>
      <c r="F48" s="265"/>
      <c r="G48" s="266"/>
      <c r="H48" s="477"/>
      <c r="J48" s="65"/>
      <c r="K48" s="1072"/>
      <c r="L48" s="1073"/>
      <c r="M48" s="1073"/>
      <c r="N48" s="1073"/>
      <c r="O48" s="1074"/>
      <c r="P48" s="259"/>
      <c r="Q48" s="259"/>
      <c r="R48" s="367"/>
      <c r="S48" s="36"/>
      <c r="T48" s="35"/>
      <c r="U48" s="35"/>
      <c r="V48" s="150"/>
      <c r="W48" s="2"/>
      <c r="X48" s="2"/>
      <c r="Y48" s="2"/>
      <c r="Z48" s="2"/>
      <c r="AJ48" s="44"/>
      <c r="AK48" s="44"/>
    </row>
    <row r="49" spans="1:37" ht="15.75">
      <c r="A49" s="360"/>
      <c r="B49" s="65"/>
      <c r="C49" s="65"/>
      <c r="D49" s="1088" t="s">
        <v>541</v>
      </c>
      <c r="E49" s="1089"/>
      <c r="F49" s="1089"/>
      <c r="G49" s="1090"/>
      <c r="H49" s="76"/>
      <c r="J49" s="65"/>
      <c r="K49" s="1072"/>
      <c r="L49" s="1073"/>
      <c r="M49" s="1073"/>
      <c r="N49" s="1073"/>
      <c r="O49" s="1074"/>
      <c r="P49" s="259"/>
      <c r="Q49" s="259"/>
      <c r="R49" s="367"/>
      <c r="S49" s="34"/>
      <c r="T49" s="35"/>
      <c r="U49" s="35"/>
      <c r="V49" s="150"/>
      <c r="W49" s="2"/>
      <c r="X49" s="2"/>
      <c r="Y49" s="2"/>
      <c r="Z49" s="2"/>
      <c r="AJ49" s="44"/>
      <c r="AK49" s="44"/>
    </row>
    <row r="50" spans="1:37" ht="15.75">
      <c r="A50" s="360"/>
      <c r="B50" s="65"/>
      <c r="C50" s="65"/>
      <c r="D50" s="267"/>
      <c r="E50" s="268"/>
      <c r="F50" s="269"/>
      <c r="G50" s="270"/>
      <c r="H50" s="76"/>
      <c r="I50" s="2"/>
      <c r="J50" s="188"/>
      <c r="K50" s="1072"/>
      <c r="L50" s="1073"/>
      <c r="M50" s="1073"/>
      <c r="N50" s="1073"/>
      <c r="O50" s="1074"/>
      <c r="P50" s="259"/>
      <c r="Q50" s="259"/>
      <c r="R50" s="367"/>
      <c r="S50" s="34"/>
      <c r="T50" s="35"/>
      <c r="U50" s="35"/>
      <c r="V50" s="150"/>
      <c r="W50" s="2"/>
      <c r="X50" s="2"/>
      <c r="Y50" s="2"/>
      <c r="Z50" s="2"/>
      <c r="AJ50" s="44"/>
      <c r="AK50" s="44"/>
    </row>
    <row r="51" spans="1:37" ht="15.75">
      <c r="A51" s="360"/>
      <c r="B51" s="65"/>
      <c r="C51" s="65"/>
      <c r="D51" s="1085" t="s">
        <v>542</v>
      </c>
      <c r="E51" s="1086"/>
      <c r="F51" s="1086"/>
      <c r="G51" s="1087"/>
      <c r="H51" s="102"/>
      <c r="I51" s="2"/>
      <c r="J51" s="188"/>
      <c r="K51" s="1072"/>
      <c r="L51" s="1073"/>
      <c r="M51" s="1073"/>
      <c r="N51" s="1073"/>
      <c r="O51" s="1074"/>
      <c r="P51" s="259"/>
      <c r="Q51" s="259"/>
      <c r="R51" s="367"/>
      <c r="S51" s="34"/>
      <c r="T51" s="35"/>
      <c r="U51" s="35"/>
      <c r="V51" s="150"/>
      <c r="W51" s="2"/>
      <c r="X51" s="2"/>
      <c r="Y51" s="2"/>
      <c r="Z51" s="2"/>
      <c r="AJ51" s="44"/>
      <c r="AK51" s="44"/>
    </row>
    <row r="52" spans="1:37" ht="15.75">
      <c r="A52" s="360"/>
      <c r="B52" s="65"/>
      <c r="C52" s="65"/>
      <c r="D52" s="267"/>
      <c r="E52" s="268"/>
      <c r="F52" s="271"/>
      <c r="G52" s="272"/>
      <c r="H52" s="103"/>
      <c r="J52" s="65"/>
      <c r="K52" s="1072"/>
      <c r="L52" s="1073"/>
      <c r="M52" s="1073"/>
      <c r="N52" s="1073"/>
      <c r="O52" s="1074"/>
      <c r="P52" s="259"/>
      <c r="Q52" s="259"/>
      <c r="R52" s="367"/>
      <c r="S52" s="36"/>
      <c r="T52" s="35"/>
      <c r="U52" s="35"/>
      <c r="V52" s="150"/>
      <c r="W52" s="2"/>
      <c r="X52" s="2"/>
      <c r="Y52" s="2"/>
      <c r="Z52" s="2"/>
      <c r="AJ52" s="44"/>
      <c r="AK52" s="44"/>
    </row>
    <row r="53" spans="1:37" ht="33" customHeight="1">
      <c r="A53" s="360"/>
      <c r="B53" s="65"/>
      <c r="C53" s="65"/>
      <c r="D53" s="1079" t="s">
        <v>543</v>
      </c>
      <c r="E53" s="1080"/>
      <c r="F53" s="1080"/>
      <c r="G53" s="1081"/>
      <c r="H53" s="113"/>
      <c r="I53" s="100"/>
      <c r="J53" s="280"/>
      <c r="K53" s="1072"/>
      <c r="L53" s="1073"/>
      <c r="M53" s="1073"/>
      <c r="N53" s="1073"/>
      <c r="O53" s="1074"/>
      <c r="P53" s="259"/>
      <c r="Q53" s="259"/>
      <c r="R53" s="367"/>
      <c r="S53" s="36"/>
      <c r="T53" s="35"/>
      <c r="U53" s="35"/>
      <c r="V53" s="150"/>
      <c r="W53" s="2"/>
      <c r="X53" s="2"/>
      <c r="Y53" s="2"/>
      <c r="Z53" s="2"/>
      <c r="AC53" s="12"/>
      <c r="AD53" s="12"/>
      <c r="AE53" s="12"/>
      <c r="AF53" s="12"/>
      <c r="AJ53" s="44"/>
      <c r="AK53" s="44"/>
    </row>
    <row r="54" spans="1:37" ht="15.75">
      <c r="A54" s="360"/>
      <c r="B54" s="65"/>
      <c r="C54" s="65"/>
      <c r="D54" s="273"/>
      <c r="E54" s="274"/>
      <c r="F54" s="275"/>
      <c r="G54" s="276"/>
      <c r="H54" s="113"/>
      <c r="I54" s="100"/>
      <c r="J54" s="280"/>
      <c r="K54" s="1072"/>
      <c r="L54" s="1073"/>
      <c r="M54" s="1073"/>
      <c r="N54" s="1073"/>
      <c r="O54" s="1074"/>
      <c r="P54" s="259"/>
      <c r="Q54" s="259"/>
      <c r="R54" s="367"/>
      <c r="S54" s="36"/>
      <c r="T54" s="35"/>
      <c r="U54" s="35"/>
      <c r="V54" s="150"/>
      <c r="W54" s="2"/>
      <c r="X54" s="2"/>
      <c r="Y54" s="2"/>
      <c r="Z54" s="2"/>
      <c r="AC54" s="12"/>
      <c r="AD54" s="12"/>
      <c r="AE54" s="12"/>
      <c r="AF54" s="12"/>
      <c r="AJ54" s="44"/>
      <c r="AK54" s="44"/>
    </row>
    <row r="55" spans="1:37" ht="50.25" customHeight="1">
      <c r="A55" s="360"/>
      <c r="B55" s="65"/>
      <c r="C55" s="65"/>
      <c r="D55" s="987" t="s">
        <v>544</v>
      </c>
      <c r="E55" s="988"/>
      <c r="F55" s="988"/>
      <c r="G55" s="989"/>
      <c r="H55" s="113"/>
      <c r="I55" s="100"/>
      <c r="J55" s="280"/>
      <c r="K55" s="1075"/>
      <c r="L55" s="1076"/>
      <c r="M55" s="1076"/>
      <c r="N55" s="1076"/>
      <c r="O55" s="1077"/>
      <c r="P55" s="259"/>
      <c r="Q55" s="259"/>
      <c r="R55" s="367"/>
      <c r="S55" s="36"/>
      <c r="T55" s="35"/>
      <c r="U55" s="35"/>
      <c r="V55" s="150"/>
      <c r="W55" s="2"/>
      <c r="X55" s="2"/>
      <c r="Y55" s="2"/>
      <c r="Z55" s="2"/>
      <c r="AC55" s="12"/>
      <c r="AD55" s="12"/>
      <c r="AE55" s="12"/>
      <c r="AF55" s="12"/>
      <c r="AJ55" s="44"/>
      <c r="AK55" s="44"/>
    </row>
    <row r="56" spans="1:37">
      <c r="A56" s="360"/>
      <c r="B56" s="65"/>
      <c r="C56" s="65"/>
      <c r="D56" s="153"/>
      <c r="E56" s="153"/>
      <c r="F56" s="707"/>
      <c r="G56" s="707"/>
      <c r="H56" s="113"/>
      <c r="I56" s="100"/>
      <c r="J56" s="280"/>
      <c r="K56" s="100"/>
      <c r="L56" s="707"/>
      <c r="M56" s="707"/>
      <c r="N56" s="153"/>
      <c r="O56" s="153"/>
      <c r="P56" s="259"/>
      <c r="Q56" s="259"/>
      <c r="R56" s="367"/>
      <c r="S56" s="36"/>
      <c r="T56" s="35"/>
      <c r="U56" s="35"/>
      <c r="V56" s="150"/>
      <c r="W56" s="2"/>
      <c r="X56" s="2"/>
      <c r="Y56" s="2"/>
      <c r="Z56" s="2"/>
      <c r="AC56" s="12"/>
      <c r="AD56" s="12"/>
      <c r="AE56" s="12"/>
      <c r="AF56" s="12"/>
      <c r="AJ56" s="44"/>
      <c r="AK56" s="44"/>
    </row>
    <row r="57" spans="1:37">
      <c r="A57" s="360"/>
      <c r="B57" s="65"/>
      <c r="C57" s="65"/>
      <c r="D57" s="153"/>
      <c r="E57" s="153"/>
      <c r="F57" s="153"/>
      <c r="H57" s="76"/>
      <c r="J57" s="65"/>
      <c r="L57" s="254"/>
      <c r="M57" s="254"/>
      <c r="N57" s="254"/>
      <c r="O57" s="254"/>
      <c r="P57" s="255"/>
      <c r="Q57" s="478"/>
      <c r="R57" s="485"/>
      <c r="S57" s="32"/>
      <c r="T57" s="30"/>
      <c r="U57" s="30"/>
      <c r="V57" s="248"/>
      <c r="W57" s="43"/>
      <c r="AB57"/>
      <c r="AC57"/>
      <c r="AJ57" s="44"/>
      <c r="AK57" s="44"/>
    </row>
    <row r="58" spans="1:37" ht="18" customHeight="1">
      <c r="A58" s="360"/>
      <c r="B58" s="65"/>
      <c r="C58" s="65"/>
      <c r="D58" s="1078" t="s">
        <v>545</v>
      </c>
      <c r="E58" s="1078"/>
      <c r="F58" s="1078"/>
      <c r="G58" s="1078"/>
      <c r="H58" s="290"/>
      <c r="J58" s="65"/>
      <c r="K58" s="1078" t="s">
        <v>546</v>
      </c>
      <c r="L58" s="1078"/>
      <c r="M58" s="1078"/>
      <c r="N58" s="1078"/>
      <c r="O58" s="1078"/>
      <c r="P58" s="255"/>
      <c r="Q58" s="76"/>
      <c r="R58" s="363"/>
      <c r="T58" s="31"/>
      <c r="U58" s="31"/>
      <c r="V58" s="249"/>
      <c r="X58" s="107"/>
      <c r="Y58" s="107"/>
      <c r="Z58" s="107"/>
      <c r="AJ58" s="44"/>
      <c r="AK58" s="44"/>
    </row>
    <row r="59" spans="1:37" ht="18" customHeight="1">
      <c r="A59" s="360"/>
      <c r="B59" s="65"/>
      <c r="C59" s="258"/>
      <c r="D59" s="1078"/>
      <c r="E59" s="1078"/>
      <c r="F59" s="1078"/>
      <c r="G59" s="1078"/>
      <c r="H59" s="290"/>
      <c r="J59" s="65"/>
      <c r="K59" s="1078"/>
      <c r="L59" s="1078"/>
      <c r="M59" s="1078"/>
      <c r="N59" s="1078"/>
      <c r="O59" s="1078"/>
      <c r="P59" s="76"/>
      <c r="Q59" s="76"/>
      <c r="R59" s="363"/>
      <c r="T59" s="31"/>
      <c r="U59" s="31"/>
      <c r="V59" s="249"/>
      <c r="X59" s="107"/>
      <c r="Y59" s="107"/>
      <c r="Z59" s="107"/>
      <c r="AJ59" s="44"/>
      <c r="AK59" s="44"/>
    </row>
    <row r="60" spans="1:37" ht="9.9499999999999993" customHeight="1">
      <c r="A60" s="360"/>
      <c r="B60" s="65"/>
      <c r="C60" s="65"/>
      <c r="E60" s="256"/>
      <c r="F60" s="256"/>
      <c r="G60" s="256"/>
      <c r="H60" s="479"/>
      <c r="J60" s="65"/>
      <c r="L60" s="90"/>
      <c r="M60" s="90"/>
      <c r="N60" s="90"/>
      <c r="O60" s="90"/>
      <c r="P60" s="138"/>
      <c r="Q60" s="76"/>
      <c r="R60" s="363"/>
      <c r="T60" s="31"/>
      <c r="U60" s="31"/>
      <c r="V60" s="249"/>
      <c r="X60" s="107"/>
      <c r="Y60" s="107"/>
      <c r="Z60" s="107"/>
      <c r="AJ60" s="44"/>
      <c r="AK60" s="44"/>
    </row>
    <row r="61" spans="1:37" ht="15.75">
      <c r="A61" s="360"/>
      <c r="B61" s="65"/>
      <c r="C61" s="65"/>
      <c r="D61" s="932" t="s">
        <v>27</v>
      </c>
      <c r="E61" s="1058"/>
      <c r="F61" s="1058"/>
      <c r="G61" s="1058"/>
      <c r="H61" s="479"/>
      <c r="J61" s="65"/>
      <c r="K61" s="1071" t="s">
        <v>547</v>
      </c>
      <c r="L61" s="1071"/>
      <c r="M61" s="1071"/>
      <c r="N61" s="1071"/>
      <c r="O61" s="1071"/>
      <c r="P61" s="138"/>
      <c r="Q61" s="76"/>
      <c r="R61" s="363"/>
      <c r="T61" s="31"/>
      <c r="U61" s="31"/>
      <c r="V61" s="249"/>
      <c r="X61" s="107"/>
      <c r="Y61" s="107"/>
      <c r="Z61" s="107"/>
      <c r="AJ61" s="44"/>
      <c r="AK61" s="44"/>
    </row>
    <row r="62" spans="1:37" s="71" customFormat="1" ht="20.100000000000001" customHeight="1">
      <c r="A62" s="419"/>
      <c r="B62" s="226"/>
      <c r="C62" s="226"/>
      <c r="D62" s="849"/>
      <c r="E62" s="1067"/>
      <c r="F62" s="1067"/>
      <c r="G62" s="850"/>
      <c r="H62" s="284"/>
      <c r="J62" s="226"/>
      <c r="K62" s="849"/>
      <c r="L62" s="1067"/>
      <c r="M62" s="1067"/>
      <c r="N62" s="1067"/>
      <c r="O62" s="850"/>
      <c r="P62" s="278"/>
      <c r="Q62" s="284"/>
      <c r="R62" s="486"/>
      <c r="S62" s="24"/>
      <c r="T62" s="31"/>
      <c r="U62" s="31"/>
      <c r="V62" s="249"/>
      <c r="AB62" s="634"/>
      <c r="AC62" s="634"/>
      <c r="AJ62" s="648"/>
      <c r="AK62" s="648"/>
    </row>
    <row r="63" spans="1:37" ht="9.9499999999999993" customHeight="1">
      <c r="A63" s="360"/>
      <c r="B63" s="65"/>
      <c r="C63" s="65"/>
      <c r="E63" s="256"/>
      <c r="F63" s="256"/>
      <c r="G63" s="256"/>
      <c r="H63" s="479"/>
      <c r="J63" s="65"/>
      <c r="P63" s="138"/>
      <c r="Q63" s="76"/>
      <c r="R63" s="363"/>
      <c r="T63" s="31"/>
      <c r="U63" s="31"/>
      <c r="V63" s="249"/>
      <c r="X63" s="107"/>
      <c r="Y63" s="107"/>
      <c r="Z63" s="107"/>
      <c r="AJ63" s="44"/>
      <c r="AK63" s="44"/>
    </row>
    <row r="64" spans="1:37" ht="20.100000000000001" customHeight="1">
      <c r="A64" s="360"/>
      <c r="B64" s="65"/>
      <c r="C64" s="65"/>
      <c r="D64" s="932" t="s">
        <v>548</v>
      </c>
      <c r="E64" s="1058"/>
      <c r="F64" s="1058"/>
      <c r="G64" s="1058"/>
      <c r="H64" s="479"/>
      <c r="J64" s="65"/>
      <c r="P64" s="138"/>
      <c r="Q64" s="76"/>
      <c r="R64" s="363"/>
      <c r="T64" s="31"/>
      <c r="U64" s="31"/>
      <c r="V64" s="249"/>
      <c r="X64" s="107"/>
      <c r="Y64" s="107"/>
      <c r="Z64" s="107"/>
      <c r="AJ64" s="44"/>
      <c r="AK64" s="44"/>
    </row>
    <row r="65" spans="1:37" ht="20.100000000000001" customHeight="1">
      <c r="A65" s="360"/>
      <c r="B65" s="65"/>
      <c r="C65" s="65"/>
      <c r="D65" s="1052"/>
      <c r="E65" s="1053"/>
      <c r="F65" s="1053"/>
      <c r="G65" s="1054"/>
      <c r="H65" s="479"/>
      <c r="J65" s="65"/>
      <c r="P65" s="138"/>
      <c r="Q65" s="76"/>
      <c r="R65" s="363"/>
      <c r="T65" s="31"/>
      <c r="U65" s="31"/>
      <c r="V65" s="249"/>
      <c r="X65" s="107"/>
      <c r="Y65" s="107"/>
      <c r="Z65" s="107"/>
      <c r="AJ65" s="44"/>
      <c r="AK65" s="44"/>
    </row>
    <row r="66" spans="1:37" ht="20.100000000000001" customHeight="1">
      <c r="A66" s="360"/>
      <c r="B66" s="65"/>
      <c r="C66" s="65"/>
      <c r="E66" s="256"/>
      <c r="F66" s="256"/>
      <c r="G66" s="256"/>
      <c r="H66" s="479"/>
      <c r="J66" s="65"/>
      <c r="P66" s="138"/>
      <c r="Q66" s="76"/>
      <c r="R66" s="363"/>
      <c r="T66" s="31"/>
      <c r="U66" s="31"/>
      <c r="V66" s="249"/>
      <c r="X66" s="107"/>
      <c r="Y66" s="107"/>
      <c r="Z66" s="107"/>
      <c r="AJ66" s="44"/>
      <c r="AK66" s="44"/>
    </row>
    <row r="67" spans="1:37" ht="35.25" customHeight="1">
      <c r="A67" s="360"/>
      <c r="B67" s="65"/>
      <c r="C67" s="65"/>
      <c r="D67" s="848" t="s">
        <v>549</v>
      </c>
      <c r="E67" s="848"/>
      <c r="F67" s="848"/>
      <c r="G67" s="848"/>
      <c r="H67" s="479"/>
      <c r="J67" s="65"/>
      <c r="K67" s="1062" t="s">
        <v>550</v>
      </c>
      <c r="L67" s="1062"/>
      <c r="M67" s="1062"/>
      <c r="N67" s="1062"/>
      <c r="O67" s="1062"/>
      <c r="P67" s="138"/>
      <c r="Q67" s="76"/>
      <c r="R67" s="363"/>
      <c r="AJ67" s="44"/>
      <c r="AK67" s="44"/>
    </row>
    <row r="68" spans="1:37" s="71" customFormat="1" ht="20.100000000000001" customHeight="1">
      <c r="A68" s="419"/>
      <c r="B68" s="226"/>
      <c r="C68" s="226"/>
      <c r="D68" s="849"/>
      <c r="E68" s="1067"/>
      <c r="F68" s="1067"/>
      <c r="G68" s="850"/>
      <c r="H68" s="113"/>
      <c r="J68" s="226"/>
      <c r="K68" s="1059"/>
      <c r="L68" s="1060"/>
      <c r="M68" s="1060"/>
      <c r="N68" s="1060"/>
      <c r="O68" s="1061"/>
      <c r="P68" s="282"/>
      <c r="Q68" s="284"/>
      <c r="R68" s="486"/>
      <c r="S68" s="24"/>
      <c r="T68" s="24"/>
      <c r="U68" s="24"/>
      <c r="V68" s="162"/>
      <c r="AB68" s="634"/>
      <c r="AC68" s="634"/>
      <c r="AJ68" s="648"/>
      <c r="AK68" s="648"/>
    </row>
    <row r="69" spans="1:37" ht="9.9499999999999993" customHeight="1">
      <c r="A69" s="360"/>
      <c r="B69" s="65"/>
      <c r="C69" s="65"/>
      <c r="E69" s="2"/>
      <c r="F69" s="2"/>
      <c r="G69" s="2"/>
      <c r="H69" s="290"/>
      <c r="I69" s="107"/>
      <c r="J69" s="281"/>
      <c r="P69" s="257"/>
      <c r="Q69" s="257"/>
      <c r="R69" s="484"/>
      <c r="S69" s="33"/>
      <c r="T69" s="33"/>
      <c r="U69" s="33"/>
      <c r="V69" s="250"/>
      <c r="W69" s="107"/>
      <c r="AB69"/>
      <c r="AJ69" s="44"/>
      <c r="AK69" s="44"/>
    </row>
    <row r="70" spans="1:37" s="71" customFormat="1" ht="20.100000000000001" customHeight="1">
      <c r="A70" s="419"/>
      <c r="B70" s="226"/>
      <c r="C70" s="226"/>
      <c r="D70" s="1048" t="s">
        <v>114</v>
      </c>
      <c r="E70" s="1048"/>
      <c r="F70" s="849"/>
      <c r="G70" s="850"/>
      <c r="H70" s="284"/>
      <c r="J70" s="226"/>
      <c r="K70" s="1048" t="s">
        <v>114</v>
      </c>
      <c r="L70" s="1048"/>
      <c r="M70" s="1049" t="s">
        <v>551</v>
      </c>
      <c r="N70" s="1050"/>
      <c r="O70" s="1051"/>
      <c r="P70" s="278"/>
      <c r="Q70" s="284"/>
      <c r="R70" s="486"/>
      <c r="S70" s="24"/>
      <c r="T70" s="24"/>
      <c r="U70" s="24"/>
      <c r="V70" s="162"/>
      <c r="X70"/>
      <c r="Y70"/>
      <c r="Z70"/>
      <c r="AA70"/>
      <c r="AB70"/>
      <c r="AC70" s="634"/>
      <c r="AJ70" s="648"/>
      <c r="AK70" s="648"/>
    </row>
    <row r="71" spans="1:37" ht="9.9499999999999993" customHeight="1">
      <c r="A71" s="360"/>
      <c r="B71" s="65"/>
      <c r="C71" s="65"/>
      <c r="D71" s="286"/>
      <c r="E71" s="287"/>
      <c r="F71" s="256"/>
      <c r="G71" s="256"/>
      <c r="H71" s="479"/>
      <c r="J71" s="65"/>
      <c r="P71" s="257"/>
      <c r="Q71" s="257"/>
      <c r="R71" s="484"/>
      <c r="S71" s="33"/>
      <c r="T71" s="33"/>
      <c r="U71" s="33"/>
      <c r="V71" s="250"/>
      <c r="W71" s="107"/>
      <c r="AB71"/>
      <c r="AC71"/>
      <c r="AJ71" s="44"/>
      <c r="AK71" s="44"/>
    </row>
    <row r="72" spans="1:37" s="71" customFormat="1" ht="20.100000000000001" customHeight="1">
      <c r="A72" s="419"/>
      <c r="B72" s="226"/>
      <c r="C72" s="226"/>
      <c r="D72" s="1048" t="s">
        <v>552</v>
      </c>
      <c r="E72" s="1048"/>
      <c r="F72" s="910"/>
      <c r="G72" s="911"/>
      <c r="H72" s="113"/>
      <c r="I72" s="119"/>
      <c r="J72" s="285"/>
      <c r="K72" s="715"/>
      <c r="L72" s="590"/>
      <c r="M72" s="590"/>
      <c r="N72" s="590"/>
      <c r="O72" s="590"/>
      <c r="P72" s="284"/>
      <c r="Q72" s="284"/>
      <c r="R72" s="486"/>
      <c r="S72" s="24" t="s">
        <v>553</v>
      </c>
      <c r="T72" s="24"/>
      <c r="U72" s="24"/>
      <c r="V72" s="162"/>
      <c r="X72"/>
      <c r="Y72"/>
      <c r="Z72"/>
      <c r="AA72"/>
      <c r="AB72"/>
      <c r="AC72" s="634"/>
      <c r="AJ72" s="648"/>
      <c r="AK72" s="648"/>
    </row>
    <row r="73" spans="1:37" ht="9.9499999999999993" customHeight="1">
      <c r="A73" s="360"/>
      <c r="B73" s="65"/>
      <c r="C73" s="65"/>
      <c r="D73" s="288"/>
      <c r="E73" s="289"/>
      <c r="F73" s="2"/>
      <c r="G73" s="2"/>
      <c r="H73" s="290"/>
      <c r="I73" s="107"/>
      <c r="J73" s="281"/>
      <c r="P73" s="257"/>
      <c r="Q73" s="257"/>
      <c r="R73" s="484"/>
      <c r="S73" s="33"/>
      <c r="T73" s="33"/>
      <c r="U73" s="33"/>
      <c r="V73" s="250"/>
      <c r="W73" s="107"/>
      <c r="AJ73" s="44"/>
      <c r="AK73" s="44"/>
    </row>
    <row r="74" spans="1:37" s="71" customFormat="1" ht="20.100000000000001" customHeight="1">
      <c r="A74" s="419"/>
      <c r="B74" s="226"/>
      <c r="C74" s="226"/>
      <c r="D74" s="793" t="s">
        <v>554</v>
      </c>
      <c r="E74" s="793"/>
      <c r="F74" s="849"/>
      <c r="G74" s="850"/>
      <c r="H74" s="113"/>
      <c r="J74" s="226"/>
      <c r="K74" s="715" t="s">
        <v>554</v>
      </c>
      <c r="L74" s="798"/>
      <c r="M74" s="799"/>
      <c r="N74" s="799"/>
      <c r="O74" s="800"/>
      <c r="P74" s="284"/>
      <c r="Q74" s="284"/>
      <c r="R74" s="486"/>
      <c r="S74" s="24"/>
      <c r="T74" s="24"/>
      <c r="U74" s="24"/>
      <c r="V74" s="162"/>
      <c r="AB74" s="634"/>
      <c r="AC74" s="634"/>
      <c r="AJ74" s="648"/>
      <c r="AK74" s="648"/>
    </row>
    <row r="75" spans="1:37" ht="9.9499999999999993" customHeight="1">
      <c r="A75" s="360"/>
      <c r="B75" s="65"/>
      <c r="C75" s="65"/>
      <c r="D75" s="286"/>
      <c r="E75" s="287"/>
      <c r="F75" s="256"/>
      <c r="G75" s="256"/>
      <c r="H75" s="479"/>
      <c r="I75" s="107"/>
      <c r="J75" s="281"/>
      <c r="P75" s="257"/>
      <c r="Q75" s="257"/>
      <c r="R75" s="484"/>
      <c r="S75" s="34"/>
      <c r="T75" s="33"/>
      <c r="U75" s="33"/>
      <c r="V75" s="250"/>
      <c r="W75" s="107"/>
      <c r="X75" s="107"/>
      <c r="Y75" s="107"/>
      <c r="Z75" s="107"/>
      <c r="AJ75" s="44"/>
      <c r="AK75" s="44"/>
    </row>
    <row r="76" spans="1:37" s="71" customFormat="1" ht="20.100000000000001" customHeight="1">
      <c r="A76" s="419"/>
      <c r="B76" s="226"/>
      <c r="C76" s="226"/>
      <c r="D76" s="1055" t="s">
        <v>555</v>
      </c>
      <c r="E76" s="1055"/>
      <c r="F76" s="1056"/>
      <c r="G76" s="1057"/>
      <c r="H76" s="113"/>
      <c r="I76" s="721"/>
      <c r="J76" s="720"/>
      <c r="K76" s="715" t="s">
        <v>555</v>
      </c>
      <c r="L76" s="1045"/>
      <c r="M76" s="1046"/>
      <c r="N76" s="1046"/>
      <c r="O76" s="1047"/>
      <c r="P76" s="113"/>
      <c r="Q76" s="113"/>
      <c r="R76" s="482"/>
      <c r="S76" s="24"/>
      <c r="T76" s="29"/>
      <c r="U76" s="29"/>
      <c r="V76" s="283"/>
      <c r="W76" s="721"/>
      <c r="AB76" s="634"/>
      <c r="AC76" s="634"/>
      <c r="AJ76" s="648"/>
      <c r="AK76" s="648"/>
    </row>
    <row r="77" spans="1:37">
      <c r="A77" s="360"/>
      <c r="B77" s="65"/>
      <c r="C77" s="65"/>
      <c r="E77" s="633" t="s">
        <v>556</v>
      </c>
      <c r="F77" s="6"/>
      <c r="G77" s="101"/>
      <c r="H77" s="103"/>
      <c r="J77" s="65"/>
      <c r="K77" s="633" t="s">
        <v>556</v>
      </c>
      <c r="P77" s="76"/>
      <c r="Q77" s="76"/>
      <c r="R77" s="363"/>
      <c r="S77" s="34"/>
      <c r="X77" s="2"/>
      <c r="Y77" s="2"/>
      <c r="Z77" s="2"/>
      <c r="AA77" s="12"/>
      <c r="AB77" s="12"/>
      <c r="AC77" s="12"/>
      <c r="AD77" s="12"/>
      <c r="AE77" s="12"/>
      <c r="AF77" s="12"/>
      <c r="AJ77" s="44"/>
      <c r="AK77" s="44"/>
    </row>
    <row r="78" spans="1:37">
      <c r="A78" s="360"/>
      <c r="B78" s="65"/>
      <c r="C78" s="74"/>
      <c r="D78" s="73"/>
      <c r="E78" s="104"/>
      <c r="F78" s="105"/>
      <c r="G78" s="112"/>
      <c r="H78" s="106"/>
      <c r="J78" s="74"/>
      <c r="K78" s="591"/>
      <c r="L78" s="73"/>
      <c r="M78" s="73"/>
      <c r="N78" s="73"/>
      <c r="O78" s="73"/>
      <c r="P78" s="59"/>
      <c r="Q78" s="76"/>
      <c r="R78" s="363"/>
      <c r="S78" s="34"/>
      <c r="X78" s="2"/>
      <c r="Y78" s="2"/>
      <c r="Z78" s="2"/>
      <c r="AA78" s="12"/>
      <c r="AB78" s="12"/>
      <c r="AC78" s="12"/>
      <c r="AD78" s="12"/>
      <c r="AE78" s="12"/>
      <c r="AF78" s="12"/>
      <c r="AJ78" s="44"/>
      <c r="AK78" s="44"/>
    </row>
    <row r="79" spans="1:37" ht="16.5" customHeight="1">
      <c r="A79" s="360"/>
      <c r="B79" s="74"/>
      <c r="C79" s="73"/>
      <c r="D79" s="480"/>
      <c r="E79" s="108"/>
      <c r="F79" s="109"/>
      <c r="G79" s="110"/>
      <c r="H79" s="110"/>
      <c r="I79" s="111"/>
      <c r="J79" s="111"/>
      <c r="K79" s="111"/>
      <c r="L79" s="86"/>
      <c r="M79" s="86"/>
      <c r="N79" s="86"/>
      <c r="O79" s="86"/>
      <c r="P79" s="73"/>
      <c r="Q79" s="59"/>
      <c r="R79" s="363"/>
      <c r="AA79" s="12"/>
      <c r="AB79" s="12"/>
      <c r="AC79" s="12"/>
      <c r="AD79" s="12"/>
      <c r="AE79" s="12"/>
      <c r="AF79" s="12"/>
      <c r="AJ79" s="44"/>
      <c r="AK79" s="44"/>
    </row>
    <row r="80" spans="1:37" ht="6.75" customHeight="1">
      <c r="A80" s="360"/>
      <c r="E80" s="78"/>
      <c r="F80" s="6"/>
      <c r="G80" s="101"/>
      <c r="H80" s="101"/>
      <c r="I80" s="101"/>
      <c r="J80" s="101"/>
      <c r="K80" s="101"/>
      <c r="L80" s="2"/>
      <c r="M80" s="2"/>
      <c r="N80" s="2"/>
      <c r="O80" s="2"/>
      <c r="R80" s="363"/>
      <c r="AA80" s="12"/>
      <c r="AB80" s="12"/>
      <c r="AC80" s="12"/>
      <c r="AD80" s="12"/>
      <c r="AE80" s="12"/>
      <c r="AF80" s="12"/>
      <c r="AJ80" s="44"/>
      <c r="AK80" s="44"/>
    </row>
    <row r="81" spans="1:37" ht="15.75" customHeight="1" thickBot="1">
      <c r="A81" s="370"/>
      <c r="B81" s="371"/>
      <c r="C81" s="371"/>
      <c r="D81" s="371"/>
      <c r="E81" s="371"/>
      <c r="F81" s="371"/>
      <c r="G81" s="371"/>
      <c r="H81" s="371"/>
      <c r="I81" s="371"/>
      <c r="J81" s="371"/>
      <c r="K81" s="371"/>
      <c r="L81" s="487"/>
      <c r="M81" s="487"/>
      <c r="N81" s="371"/>
      <c r="O81" s="371"/>
      <c r="P81" s="371"/>
      <c r="Q81" s="371"/>
      <c r="R81" s="372"/>
      <c r="T81" s="8" t="s">
        <v>198</v>
      </c>
      <c r="U81" s="8" t="s">
        <v>198</v>
      </c>
      <c r="V81" s="47" t="s">
        <v>198</v>
      </c>
      <c r="AJ81" s="44"/>
      <c r="AK81" s="44"/>
    </row>
    <row r="82" spans="1:37" ht="15.75" customHeight="1" thickBot="1">
      <c r="L82" s="711"/>
      <c r="M82" s="711"/>
      <c r="O82" s="481"/>
      <c r="T82" s="37" t="s">
        <v>557</v>
      </c>
      <c r="U82" s="38" t="s">
        <v>557</v>
      </c>
      <c r="V82" s="251" t="s">
        <v>557</v>
      </c>
      <c r="W82" s="43"/>
      <c r="AJ82" s="44"/>
      <c r="AK82" s="44"/>
    </row>
    <row r="83" spans="1:37" ht="15.75" thickBot="1">
      <c r="T83" s="39" t="s">
        <v>558</v>
      </c>
      <c r="U83" s="40" t="s">
        <v>558</v>
      </c>
      <c r="V83" s="252" t="s">
        <v>558</v>
      </c>
      <c r="W83" s="43"/>
      <c r="AJ83" s="44"/>
      <c r="AK83" s="44"/>
    </row>
    <row r="84" spans="1:37" ht="16.5" customHeight="1" thickBot="1">
      <c r="T84" s="39" t="s">
        <v>559</v>
      </c>
      <c r="U84" s="40" t="s">
        <v>560</v>
      </c>
      <c r="V84" s="252" t="s">
        <v>559</v>
      </c>
      <c r="W84" s="43"/>
      <c r="AJ84" s="44"/>
      <c r="AK84" s="44"/>
    </row>
    <row r="85" spans="1:37" ht="15.75" thickBot="1">
      <c r="T85" s="39" t="s">
        <v>561</v>
      </c>
      <c r="U85" s="40" t="s">
        <v>562</v>
      </c>
      <c r="V85" s="252" t="s">
        <v>561</v>
      </c>
      <c r="W85" s="43"/>
      <c r="AJ85" s="44"/>
      <c r="AK85" s="44"/>
    </row>
    <row r="86" spans="1:37" ht="15.75" thickBot="1">
      <c r="T86" s="39" t="s">
        <v>563</v>
      </c>
      <c r="U86" s="40" t="s">
        <v>564</v>
      </c>
      <c r="V86" s="252" t="s">
        <v>563</v>
      </c>
      <c r="W86" s="43"/>
      <c r="AC86"/>
      <c r="AJ86" s="44"/>
      <c r="AK86" s="44"/>
    </row>
    <row r="87" spans="1:37" ht="15" customHeight="1">
      <c r="P87" s="348"/>
      <c r="Q87" s="348"/>
      <c r="R87" s="348"/>
      <c r="S87" s="35"/>
      <c r="T87" s="41" t="s">
        <v>565</v>
      </c>
      <c r="U87" s="41" t="s">
        <v>566</v>
      </c>
      <c r="V87" s="253" t="s">
        <v>565</v>
      </c>
      <c r="W87" s="43"/>
      <c r="AB87"/>
      <c r="AC87"/>
      <c r="AJ87" s="44"/>
      <c r="AK87" s="44"/>
    </row>
    <row r="88" spans="1:37" ht="16.5" customHeight="1" thickBot="1">
      <c r="T88" s="39" t="s">
        <v>567</v>
      </c>
      <c r="U88" s="40" t="s">
        <v>568</v>
      </c>
      <c r="V88" s="252" t="s">
        <v>560</v>
      </c>
      <c r="W88" s="43"/>
      <c r="AB88"/>
      <c r="AC88"/>
      <c r="AJ88" s="44"/>
      <c r="AK88" s="44"/>
    </row>
    <row r="89" spans="1:37" ht="15.75" thickBot="1">
      <c r="T89" s="39" t="s">
        <v>560</v>
      </c>
      <c r="U89" s="30"/>
      <c r="V89" s="252" t="s">
        <v>562</v>
      </c>
      <c r="W89" s="43"/>
      <c r="AB89"/>
      <c r="AC89"/>
      <c r="AJ89" s="44"/>
      <c r="AK89" s="44"/>
    </row>
    <row r="90" spans="1:37" ht="15.75" thickBot="1">
      <c r="T90" s="39" t="s">
        <v>562</v>
      </c>
      <c r="U90" s="30"/>
      <c r="V90" s="252" t="s">
        <v>564</v>
      </c>
      <c r="W90" s="43"/>
      <c r="AB90"/>
      <c r="AC90"/>
      <c r="AJ90" s="44"/>
      <c r="AK90" s="44"/>
    </row>
    <row r="91" spans="1:37" ht="15.75" thickBot="1">
      <c r="T91" s="39" t="s">
        <v>564</v>
      </c>
      <c r="U91" s="30"/>
      <c r="V91" s="252" t="s">
        <v>569</v>
      </c>
      <c r="W91" s="43"/>
      <c r="AB91"/>
      <c r="AC91"/>
      <c r="AJ91" s="44"/>
      <c r="AK91" s="44"/>
    </row>
    <row r="92" spans="1:37" ht="16.5" customHeight="1" thickBot="1">
      <c r="T92" s="39" t="s">
        <v>569</v>
      </c>
      <c r="U92" s="30"/>
      <c r="V92" s="252" t="s">
        <v>570</v>
      </c>
      <c r="W92" s="43"/>
      <c r="AB92"/>
      <c r="AC92"/>
      <c r="AJ92" s="44"/>
      <c r="AK92" s="44"/>
    </row>
    <row r="93" spans="1:37" ht="15.75" thickBot="1">
      <c r="T93" s="39" t="s">
        <v>570</v>
      </c>
      <c r="U93" s="30"/>
      <c r="V93" s="252" t="s">
        <v>566</v>
      </c>
      <c r="W93" s="43"/>
      <c r="AB93"/>
      <c r="AC93"/>
      <c r="AJ93" s="44"/>
      <c r="AK93" s="44"/>
    </row>
    <row r="94" spans="1:37" ht="15.75" thickBot="1">
      <c r="T94" s="39" t="s">
        <v>566</v>
      </c>
      <c r="U94" s="30"/>
      <c r="V94" s="252" t="s">
        <v>568</v>
      </c>
      <c r="W94" s="43"/>
      <c r="AB94"/>
      <c r="AC94"/>
      <c r="AJ94" s="44"/>
      <c r="AK94" s="44"/>
    </row>
    <row r="95" spans="1:37" ht="15.75" thickBot="1">
      <c r="T95" s="40" t="s">
        <v>571</v>
      </c>
      <c r="U95" s="30"/>
      <c r="V95" s="252" t="s">
        <v>572</v>
      </c>
      <c r="W95" s="43"/>
      <c r="AB95"/>
      <c r="AC95"/>
      <c r="AJ95" s="44"/>
      <c r="AK95" s="44"/>
    </row>
    <row r="96" spans="1:37" ht="16.5" customHeight="1" thickBot="1">
      <c r="T96" s="39" t="s">
        <v>568</v>
      </c>
      <c r="U96" s="30"/>
      <c r="W96" s="43"/>
      <c r="AB96"/>
      <c r="AC96"/>
      <c r="AJ96" s="44"/>
      <c r="AK96" s="44"/>
    </row>
    <row r="97" spans="20:37" ht="15.75" thickBot="1">
      <c r="T97" s="39" t="s">
        <v>572</v>
      </c>
      <c r="U97" s="30"/>
      <c r="W97" s="43"/>
      <c r="AB97"/>
      <c r="AC97"/>
      <c r="AJ97" s="44"/>
      <c r="AK97" s="44"/>
    </row>
    <row r="98" spans="20:37" ht="15.75" thickBot="1">
      <c r="T98" s="39" t="s">
        <v>573</v>
      </c>
      <c r="AB98"/>
      <c r="AC98"/>
      <c r="AJ98" s="44"/>
      <c r="AK98" s="44"/>
    </row>
    <row r="99" spans="20:37">
      <c r="AB99"/>
      <c r="AC99"/>
      <c r="AJ99" s="44"/>
      <c r="AK99" s="44"/>
    </row>
    <row r="100" spans="20:37">
      <c r="T100" s="42"/>
      <c r="U100" s="42"/>
      <c r="AB100"/>
      <c r="AC100"/>
      <c r="AJ100" s="44"/>
      <c r="AK100" s="44"/>
    </row>
    <row r="101" spans="20:37">
      <c r="T101" s="42"/>
      <c r="U101" s="42"/>
      <c r="AB101"/>
      <c r="AC101"/>
      <c r="AJ101" s="44"/>
      <c r="AK101" s="44"/>
    </row>
    <row r="102" spans="20:37">
      <c r="T102" s="42" t="s">
        <v>574</v>
      </c>
      <c r="U102" s="42" t="s">
        <v>575</v>
      </c>
      <c r="V102" s="42" t="s">
        <v>198</v>
      </c>
      <c r="W102" s="44"/>
      <c r="AB102"/>
      <c r="AC102"/>
      <c r="AJ102" s="44"/>
      <c r="AK102" s="44"/>
    </row>
    <row r="103" spans="20:37">
      <c r="T103" t="s">
        <v>576</v>
      </c>
      <c r="U103" t="s">
        <v>577</v>
      </c>
      <c r="V103" s="47" t="str">
        <f>CONCATENATE(T103,","," ",U103)</f>
        <v>Abidjan, Côte d’Ivoire</v>
      </c>
      <c r="W103" s="44"/>
      <c r="AB103"/>
      <c r="AC103"/>
      <c r="AJ103" s="44"/>
      <c r="AK103" s="44"/>
    </row>
    <row r="104" spans="20:37">
      <c r="T104" t="s">
        <v>578</v>
      </c>
      <c r="U104" t="s">
        <v>579</v>
      </c>
      <c r="V104" s="47" t="str">
        <f t="shared" ref="V104:V176" si="0">CONCATENATE(T104,","," ",U104)</f>
        <v>Abu Dhabi, United Arab Emirates</v>
      </c>
      <c r="W104" s="44"/>
      <c r="AB104"/>
      <c r="AC104"/>
      <c r="AJ104" s="44"/>
      <c r="AK104" s="44"/>
    </row>
    <row r="105" spans="20:37" ht="15" customHeight="1">
      <c r="T105" t="s">
        <v>580</v>
      </c>
      <c r="U105" t="s">
        <v>581</v>
      </c>
      <c r="V105" s="47" t="str">
        <f t="shared" si="0"/>
        <v>Abuja, Nigeria</v>
      </c>
      <c r="W105" s="44"/>
      <c r="AB105"/>
      <c r="AC105"/>
      <c r="AJ105" s="44"/>
      <c r="AK105" s="44"/>
    </row>
    <row r="106" spans="20:37">
      <c r="T106" t="s">
        <v>582</v>
      </c>
      <c r="U106" t="s">
        <v>583</v>
      </c>
      <c r="V106" s="47" t="str">
        <f t="shared" si="0"/>
        <v>Accra, Ghana</v>
      </c>
      <c r="W106" s="44"/>
      <c r="AB106"/>
      <c r="AC106"/>
      <c r="AJ106" s="44"/>
      <c r="AK106" s="44"/>
    </row>
    <row r="107" spans="20:37">
      <c r="T107" t="s">
        <v>584</v>
      </c>
      <c r="U107" t="s">
        <v>585</v>
      </c>
      <c r="V107" s="47" t="str">
        <f t="shared" si="0"/>
        <v>Addis Ababa, Ethiopia</v>
      </c>
      <c r="W107" s="44"/>
      <c r="AB107"/>
      <c r="AC107"/>
      <c r="AJ107" s="44"/>
      <c r="AK107" s="44"/>
    </row>
    <row r="108" spans="20:37">
      <c r="T108" t="s">
        <v>586</v>
      </c>
      <c r="U108" t="s">
        <v>587</v>
      </c>
      <c r="V108" s="47" t="str">
        <f t="shared" si="0"/>
        <v>Algiers, Algeria</v>
      </c>
      <c r="W108" s="44"/>
      <c r="AB108"/>
      <c r="AC108"/>
      <c r="AJ108" s="44"/>
      <c r="AK108" s="44"/>
    </row>
    <row r="109" spans="20:37">
      <c r="T109" t="s">
        <v>588</v>
      </c>
      <c r="U109" t="s">
        <v>589</v>
      </c>
      <c r="V109" s="47" t="str">
        <f t="shared" si="0"/>
        <v>Almaty, Kazakhstan</v>
      </c>
      <c r="W109" s="44"/>
      <c r="AB109"/>
      <c r="AC109"/>
      <c r="AJ109" s="44"/>
      <c r="AK109" s="44"/>
    </row>
    <row r="110" spans="20:37">
      <c r="T110" t="s">
        <v>590</v>
      </c>
      <c r="U110" t="s">
        <v>591</v>
      </c>
      <c r="V110" s="47" t="str">
        <f t="shared" si="0"/>
        <v>Amman, Jordan</v>
      </c>
      <c r="W110" s="44"/>
      <c r="AB110"/>
      <c r="AC110"/>
      <c r="AJ110" s="44"/>
      <c r="AK110" s="44"/>
    </row>
    <row r="111" spans="20:37">
      <c r="T111" t="s">
        <v>592</v>
      </c>
      <c r="U111" t="s">
        <v>593</v>
      </c>
      <c r="V111" s="47" t="str">
        <f t="shared" si="0"/>
        <v>Ankara, Turkey</v>
      </c>
      <c r="W111" s="44"/>
      <c r="AB111"/>
      <c r="AC111"/>
      <c r="AJ111" s="44"/>
      <c r="AK111" s="44"/>
    </row>
    <row r="112" spans="20:37">
      <c r="T112" t="s">
        <v>594</v>
      </c>
      <c r="U112" t="s">
        <v>595</v>
      </c>
      <c r="V112" s="47" t="str">
        <f t="shared" si="0"/>
        <v>Antananarivo, Comoros</v>
      </c>
      <c r="W112" s="44"/>
      <c r="AB112"/>
      <c r="AC112"/>
      <c r="AJ112" s="44"/>
      <c r="AK112" s="44"/>
    </row>
    <row r="113" spans="20:37">
      <c r="T113" t="s">
        <v>594</v>
      </c>
      <c r="U113" t="s">
        <v>596</v>
      </c>
      <c r="V113" s="47" t="str">
        <f t="shared" si="0"/>
        <v>Antananarivo, Madagascar</v>
      </c>
      <c r="W113" s="44"/>
      <c r="AB113"/>
      <c r="AC113"/>
      <c r="AJ113" s="44"/>
      <c r="AK113" s="44"/>
    </row>
    <row r="114" spans="20:37">
      <c r="T114" t="s">
        <v>597</v>
      </c>
      <c r="U114" t="s">
        <v>598</v>
      </c>
      <c r="V114" s="47" t="str">
        <f t="shared" si="0"/>
        <v>Apia, Samoa</v>
      </c>
      <c r="W114" s="44"/>
      <c r="AB114"/>
      <c r="AC114"/>
      <c r="AJ114" s="44"/>
      <c r="AK114" s="44"/>
    </row>
    <row r="115" spans="20:37">
      <c r="T115" t="s">
        <v>599</v>
      </c>
      <c r="U115" t="s">
        <v>600</v>
      </c>
      <c r="V115" s="47" t="str">
        <f t="shared" si="0"/>
        <v>Ashgabat, Turkmenistan</v>
      </c>
      <c r="W115" s="44"/>
      <c r="AB115"/>
      <c r="AC115"/>
      <c r="AJ115" s="44"/>
      <c r="AK115" s="44"/>
    </row>
    <row r="116" spans="20:37">
      <c r="T116" t="s">
        <v>601</v>
      </c>
      <c r="U116" t="s">
        <v>602</v>
      </c>
      <c r="V116" s="47" t="str">
        <f t="shared" si="0"/>
        <v>Asmara, Eritrea</v>
      </c>
      <c r="W116" s="44"/>
      <c r="AB116"/>
      <c r="AC116"/>
      <c r="AJ116" s="44"/>
      <c r="AK116" s="44"/>
    </row>
    <row r="117" spans="20:37">
      <c r="T117" t="s">
        <v>603</v>
      </c>
      <c r="U117" t="s">
        <v>589</v>
      </c>
      <c r="V117" s="47" t="str">
        <f t="shared" si="0"/>
        <v>Astana, Kazakhstan</v>
      </c>
      <c r="W117" s="44"/>
      <c r="AB117"/>
      <c r="AC117"/>
      <c r="AJ117" s="44"/>
      <c r="AK117" s="44"/>
    </row>
    <row r="118" spans="20:37">
      <c r="T118" t="s">
        <v>604</v>
      </c>
      <c r="U118" t="s">
        <v>605</v>
      </c>
      <c r="V118" s="47" t="str">
        <f t="shared" si="0"/>
        <v>Asunción, Paraguay</v>
      </c>
      <c r="W118" s="44"/>
      <c r="AB118"/>
      <c r="AC118"/>
      <c r="AJ118" s="44"/>
      <c r="AK118" s="44"/>
    </row>
    <row r="119" spans="20:37">
      <c r="T119" t="s">
        <v>606</v>
      </c>
      <c r="U119" t="s">
        <v>607</v>
      </c>
      <c r="V119" s="47" t="str">
        <f t="shared" si="0"/>
        <v>Baghdad, Iraq</v>
      </c>
      <c r="W119" s="44"/>
      <c r="AB119"/>
      <c r="AC119"/>
      <c r="AJ119" s="44"/>
      <c r="AK119" s="44"/>
    </row>
    <row r="120" spans="20:37">
      <c r="T120" t="s">
        <v>608</v>
      </c>
      <c r="U120" t="s">
        <v>609</v>
      </c>
      <c r="V120" s="47" t="str">
        <f t="shared" si="0"/>
        <v>Baku, Azerbaijan</v>
      </c>
      <c r="W120" s="44"/>
      <c r="AB120"/>
      <c r="AC120"/>
      <c r="AJ120" s="44"/>
      <c r="AK120" s="44"/>
    </row>
    <row r="121" spans="20:37">
      <c r="T121" t="s">
        <v>610</v>
      </c>
      <c r="U121" t="s">
        <v>611</v>
      </c>
      <c r="V121" s="47" t="str">
        <f t="shared" si="0"/>
        <v>Bamako, Mali</v>
      </c>
      <c r="W121" s="44"/>
      <c r="AB121"/>
      <c r="AC121"/>
      <c r="AJ121" s="44"/>
      <c r="AK121" s="44"/>
    </row>
    <row r="122" spans="20:37">
      <c r="T122" t="s">
        <v>612</v>
      </c>
      <c r="U122" t="s">
        <v>613</v>
      </c>
      <c r="V122" s="47" t="str">
        <f t="shared" si="0"/>
        <v>Bangkok, Thailand</v>
      </c>
      <c r="W122" s="44"/>
      <c r="AB122"/>
      <c r="AC122"/>
      <c r="AJ122" s="44"/>
      <c r="AK122" s="44"/>
    </row>
    <row r="123" spans="20:37">
      <c r="T123" t="s">
        <v>614</v>
      </c>
      <c r="U123" t="s">
        <v>615</v>
      </c>
      <c r="V123" s="47" t="str">
        <f t="shared" si="0"/>
        <v>Bangui, Central African Republic</v>
      </c>
      <c r="W123" s="44"/>
      <c r="AB123"/>
      <c r="AC123"/>
      <c r="AJ123" s="44"/>
      <c r="AK123" s="44"/>
    </row>
    <row r="124" spans="20:37">
      <c r="T124" t="s">
        <v>616</v>
      </c>
      <c r="U124" t="s">
        <v>617</v>
      </c>
      <c r="V124" s="47" t="str">
        <f t="shared" si="0"/>
        <v>Banjul, The Gambia</v>
      </c>
      <c r="W124" s="44"/>
      <c r="AB124"/>
      <c r="AC124"/>
      <c r="AJ124" s="44"/>
      <c r="AK124" s="44"/>
    </row>
    <row r="125" spans="20:37">
      <c r="T125" t="s">
        <v>618</v>
      </c>
      <c r="U125" t="s">
        <v>619</v>
      </c>
      <c r="V125" s="47" t="str">
        <f t="shared" si="0"/>
        <v>Beijing, China</v>
      </c>
      <c r="W125" s="44"/>
      <c r="AB125"/>
      <c r="AC125"/>
      <c r="AJ125" s="44"/>
      <c r="AK125" s="44"/>
    </row>
    <row r="126" spans="20:37">
      <c r="T126" t="s">
        <v>620</v>
      </c>
      <c r="U126" t="s">
        <v>621</v>
      </c>
      <c r="V126" s="47" t="str">
        <f t="shared" si="0"/>
        <v>Beirut, Lebanon</v>
      </c>
      <c r="W126" s="44"/>
      <c r="AB126"/>
      <c r="AC126"/>
      <c r="AJ126" s="44"/>
      <c r="AK126" s="44"/>
    </row>
    <row r="127" spans="20:37">
      <c r="T127" t="s">
        <v>622</v>
      </c>
      <c r="U127" t="s">
        <v>623</v>
      </c>
      <c r="V127" s="47" t="str">
        <f t="shared" si="0"/>
        <v>Belgrade, Serbia</v>
      </c>
      <c r="W127" s="44"/>
      <c r="AB127"/>
      <c r="AC127"/>
      <c r="AJ127" s="44"/>
      <c r="AK127" s="44"/>
    </row>
    <row r="128" spans="20:37">
      <c r="T128" t="s">
        <v>624</v>
      </c>
      <c r="U128" t="s">
        <v>625</v>
      </c>
      <c r="V128" s="47" t="str">
        <f t="shared" si="0"/>
        <v>Belmopan, Belize</v>
      </c>
      <c r="W128" s="44"/>
      <c r="AB128"/>
      <c r="AC128"/>
      <c r="AJ128" s="44"/>
      <c r="AK128" s="44"/>
    </row>
    <row r="129" spans="20:37">
      <c r="T129" t="s">
        <v>626</v>
      </c>
      <c r="U129" t="s">
        <v>627</v>
      </c>
      <c r="V129" s="47" t="str">
        <f t="shared" si="0"/>
        <v>Belo Horizonte, Brazil</v>
      </c>
      <c r="W129" s="44"/>
      <c r="AB129"/>
      <c r="AC129"/>
      <c r="AJ129" s="44"/>
      <c r="AK129" s="44"/>
    </row>
    <row r="130" spans="20:37">
      <c r="T130" t="s">
        <v>628</v>
      </c>
      <c r="U130" t="s">
        <v>629</v>
      </c>
      <c r="V130" s="47" t="str">
        <f t="shared" si="0"/>
        <v>Berlin, Germany</v>
      </c>
      <c r="W130" s="44"/>
      <c r="AB130"/>
      <c r="AC130"/>
      <c r="AJ130" s="44"/>
      <c r="AK130" s="44"/>
    </row>
    <row r="131" spans="20:37">
      <c r="T131" t="s">
        <v>630</v>
      </c>
      <c r="U131" t="s">
        <v>631</v>
      </c>
      <c r="V131" s="47" t="str">
        <f t="shared" si="0"/>
        <v>Bishkek, Kyrgyzstan</v>
      </c>
      <c r="W131" s="44"/>
      <c r="AB131"/>
      <c r="AC131"/>
      <c r="AJ131" s="44"/>
      <c r="AK131" s="44"/>
    </row>
    <row r="132" spans="20:37">
      <c r="T132" t="s">
        <v>632</v>
      </c>
      <c r="U132" t="s">
        <v>633</v>
      </c>
      <c r="V132" s="47" t="str">
        <f t="shared" si="0"/>
        <v>Bogotá, Colombia</v>
      </c>
      <c r="W132" s="44"/>
      <c r="AB132"/>
      <c r="AC132"/>
      <c r="AJ132" s="44"/>
      <c r="AK132" s="44"/>
    </row>
    <row r="133" spans="20:37">
      <c r="T133" t="s">
        <v>634</v>
      </c>
      <c r="U133" t="s">
        <v>627</v>
      </c>
      <c r="V133" s="47" t="str">
        <f t="shared" si="0"/>
        <v>Brasilia, Brazil</v>
      </c>
      <c r="W133" s="44"/>
      <c r="AB133"/>
      <c r="AC133"/>
      <c r="AJ133" s="44"/>
      <c r="AK133" s="44"/>
    </row>
    <row r="134" spans="20:37">
      <c r="T134" t="s">
        <v>635</v>
      </c>
      <c r="U134" t="s">
        <v>636</v>
      </c>
      <c r="V134" s="47" t="str">
        <f t="shared" si="0"/>
        <v>Brazzaville, Republic Of Congo</v>
      </c>
      <c r="W134" s="44"/>
      <c r="AB134"/>
      <c r="AC134"/>
      <c r="AJ134" s="44"/>
      <c r="AK134" s="44"/>
    </row>
    <row r="135" spans="20:37">
      <c r="T135" t="s">
        <v>637</v>
      </c>
      <c r="U135" t="s">
        <v>638</v>
      </c>
      <c r="V135" s="47" t="str">
        <f t="shared" si="0"/>
        <v>Brussels, Belgium</v>
      </c>
      <c r="W135" s="44"/>
      <c r="AB135"/>
      <c r="AC135"/>
      <c r="AJ135" s="44"/>
      <c r="AK135" s="44"/>
    </row>
    <row r="136" spans="20:37">
      <c r="T136" t="s">
        <v>639</v>
      </c>
      <c r="U136" t="s">
        <v>640</v>
      </c>
      <c r="V136" s="47" t="str">
        <f t="shared" si="0"/>
        <v>Bucharest, Romania</v>
      </c>
      <c r="W136" s="44"/>
      <c r="AB136"/>
      <c r="AC136"/>
      <c r="AJ136" s="44"/>
      <c r="AK136" s="44"/>
    </row>
    <row r="137" spans="20:37">
      <c r="T137" t="s">
        <v>641</v>
      </c>
      <c r="U137" t="s">
        <v>642</v>
      </c>
      <c r="V137" s="47" t="str">
        <f t="shared" si="0"/>
        <v>Budapest, Hungary</v>
      </c>
      <c r="W137" s="44"/>
      <c r="AB137"/>
      <c r="AC137"/>
      <c r="AJ137" s="44"/>
      <c r="AK137" s="44"/>
    </row>
    <row r="138" spans="20:37">
      <c r="T138" t="s">
        <v>643</v>
      </c>
      <c r="U138" t="s">
        <v>644</v>
      </c>
      <c r="V138" s="47" t="str">
        <f t="shared" si="0"/>
        <v>Buenos Aires, Argentina</v>
      </c>
      <c r="W138" s="44"/>
      <c r="AB138"/>
      <c r="AC138"/>
      <c r="AJ138" s="44"/>
      <c r="AK138" s="44"/>
    </row>
    <row r="139" spans="20:37">
      <c r="T139" t="s">
        <v>645</v>
      </c>
      <c r="U139" t="s">
        <v>646</v>
      </c>
      <c r="V139" s="47" t="str">
        <f t="shared" si="0"/>
        <v>Bujumbura, Burundi</v>
      </c>
      <c r="W139" s="44"/>
      <c r="AB139"/>
      <c r="AC139"/>
      <c r="AJ139" s="44"/>
      <c r="AK139" s="44"/>
    </row>
    <row r="140" spans="20:37">
      <c r="T140" t="s">
        <v>647</v>
      </c>
      <c r="U140" t="s">
        <v>648</v>
      </c>
      <c r="V140" s="47" t="str">
        <f t="shared" si="0"/>
        <v>Cairo, Egypt</v>
      </c>
      <c r="W140" s="44"/>
      <c r="AB140"/>
      <c r="AC140"/>
      <c r="AJ140" s="44"/>
      <c r="AK140" s="44"/>
    </row>
    <row r="141" spans="20:37">
      <c r="T141" t="s">
        <v>649</v>
      </c>
      <c r="U141" t="s">
        <v>650</v>
      </c>
      <c r="V141" s="47" t="str">
        <f t="shared" si="0"/>
        <v>Caracas, Venezuela</v>
      </c>
      <c r="W141" s="44"/>
      <c r="AB141"/>
      <c r="AC141"/>
      <c r="AJ141" s="44"/>
      <c r="AK141" s="44"/>
    </row>
    <row r="142" spans="20:37">
      <c r="T142" t="s">
        <v>651</v>
      </c>
      <c r="U142" t="s">
        <v>619</v>
      </c>
      <c r="V142" s="47" t="str">
        <f t="shared" si="0"/>
        <v>Chengdu, China</v>
      </c>
      <c r="W142" s="44"/>
      <c r="AB142"/>
      <c r="AC142"/>
      <c r="AJ142" s="44"/>
      <c r="AK142" s="44"/>
    </row>
    <row r="143" spans="20:37">
      <c r="T143" t="s">
        <v>652</v>
      </c>
      <c r="U143" t="s">
        <v>653</v>
      </c>
      <c r="V143" s="47" t="str">
        <f t="shared" si="0"/>
        <v>Chennai, India</v>
      </c>
      <c r="W143" s="44"/>
      <c r="AB143"/>
      <c r="AC143"/>
      <c r="AJ143" s="44"/>
      <c r="AK143" s="44"/>
    </row>
    <row r="144" spans="20:37">
      <c r="T144" t="s">
        <v>654</v>
      </c>
      <c r="U144" t="s">
        <v>655</v>
      </c>
      <c r="V144" s="47" t="str">
        <f t="shared" si="0"/>
        <v>Chisinau, Moldova</v>
      </c>
      <c r="W144" s="44"/>
      <c r="AB144"/>
      <c r="AC144"/>
      <c r="AJ144" s="44"/>
      <c r="AK144" s="44"/>
    </row>
    <row r="145" spans="20:37">
      <c r="T145" t="s">
        <v>656</v>
      </c>
      <c r="U145" t="s">
        <v>657</v>
      </c>
      <c r="V145" s="47" t="str">
        <f t="shared" si="0"/>
        <v>Ciudad Juárez, Mexico</v>
      </c>
      <c r="W145" s="44"/>
      <c r="AB145"/>
      <c r="AC145"/>
      <c r="AJ145" s="44"/>
      <c r="AK145" s="44"/>
    </row>
    <row r="146" spans="20:37">
      <c r="T146" t="s">
        <v>658</v>
      </c>
      <c r="U146" t="s">
        <v>659</v>
      </c>
      <c r="V146" s="47" t="str">
        <f t="shared" si="0"/>
        <v>Colombo, Sri Lanka</v>
      </c>
      <c r="W146" s="44"/>
      <c r="AB146"/>
      <c r="AC146"/>
      <c r="AJ146" s="44"/>
      <c r="AK146" s="44"/>
    </row>
    <row r="147" spans="20:37">
      <c r="T147" t="s">
        <v>660</v>
      </c>
      <c r="U147" t="s">
        <v>661</v>
      </c>
      <c r="V147" s="47" t="str">
        <f t="shared" si="0"/>
        <v>Conakry, Guinea</v>
      </c>
      <c r="W147" s="44"/>
      <c r="AB147"/>
      <c r="AC147"/>
      <c r="AJ147" s="44"/>
      <c r="AK147" s="44"/>
    </row>
    <row r="148" spans="20:37">
      <c r="T148" t="s">
        <v>662</v>
      </c>
      <c r="U148" t="s">
        <v>663</v>
      </c>
      <c r="V148" s="47" t="str">
        <f t="shared" si="0"/>
        <v>Cotonou, Benin</v>
      </c>
      <c r="W148" s="44"/>
      <c r="AB148"/>
      <c r="AC148"/>
      <c r="AJ148" s="44"/>
      <c r="AK148" s="44"/>
    </row>
    <row r="149" spans="20:37">
      <c r="T149" t="s">
        <v>664</v>
      </c>
      <c r="U149" t="s">
        <v>665</v>
      </c>
      <c r="V149" s="47" t="str">
        <f t="shared" si="0"/>
        <v>Dakar, Guinea-Bissau</v>
      </c>
      <c r="W149" s="44"/>
      <c r="AB149"/>
      <c r="AC149"/>
      <c r="AJ149" s="44"/>
      <c r="AK149" s="44"/>
    </row>
    <row r="150" spans="20:37">
      <c r="T150" t="s">
        <v>664</v>
      </c>
      <c r="U150" t="s">
        <v>666</v>
      </c>
      <c r="V150" s="47" t="str">
        <f t="shared" si="0"/>
        <v>Dakar, Senegal</v>
      </c>
      <c r="W150" s="44"/>
      <c r="AB150"/>
      <c r="AC150"/>
      <c r="AJ150" s="44"/>
      <c r="AK150" s="44"/>
    </row>
    <row r="151" spans="20:37">
      <c r="T151" t="s">
        <v>667</v>
      </c>
      <c r="U151" t="s">
        <v>668</v>
      </c>
      <c r="V151" s="47" t="str">
        <f t="shared" si="0"/>
        <v>Damascus, Syria</v>
      </c>
      <c r="W151" s="44"/>
      <c r="AB151"/>
      <c r="AC151"/>
      <c r="AJ151" s="44"/>
      <c r="AK151" s="44"/>
    </row>
    <row r="152" spans="20:37">
      <c r="T152" t="s">
        <v>669</v>
      </c>
      <c r="U152" t="s">
        <v>670</v>
      </c>
      <c r="V152" s="47" t="str">
        <f t="shared" si="0"/>
        <v>Dar es Salaam, Tanzania</v>
      </c>
      <c r="W152" s="44"/>
      <c r="AB152"/>
      <c r="AC152"/>
      <c r="AJ152" s="44"/>
      <c r="AK152" s="44"/>
    </row>
    <row r="153" spans="20:37">
      <c r="T153" t="s">
        <v>671</v>
      </c>
      <c r="U153" t="s">
        <v>672</v>
      </c>
      <c r="V153" s="47" t="str">
        <f t="shared" si="0"/>
        <v>Dhaka, Bangladesh</v>
      </c>
      <c r="W153" s="44"/>
      <c r="AB153"/>
      <c r="AC153"/>
      <c r="AJ153" s="44"/>
      <c r="AK153" s="44"/>
    </row>
    <row r="154" spans="20:37">
      <c r="T154" t="s">
        <v>673</v>
      </c>
      <c r="U154" t="s">
        <v>674</v>
      </c>
      <c r="V154" s="47" t="str">
        <f t="shared" si="0"/>
        <v>Dili, Timor-Leste</v>
      </c>
      <c r="W154" s="44"/>
      <c r="AB154"/>
      <c r="AC154"/>
      <c r="AJ154" s="44"/>
      <c r="AK154" s="44"/>
    </row>
    <row r="155" spans="20:37">
      <c r="T155" t="s">
        <v>675</v>
      </c>
      <c r="U155" t="s">
        <v>675</v>
      </c>
      <c r="V155" s="47" t="str">
        <f t="shared" si="0"/>
        <v>Djibouti, Djibouti</v>
      </c>
      <c r="W155" s="44"/>
      <c r="AB155"/>
      <c r="AC155"/>
      <c r="AJ155" s="44"/>
      <c r="AK155" s="44"/>
    </row>
    <row r="156" spans="20:37">
      <c r="T156" t="s">
        <v>676</v>
      </c>
      <c r="U156" t="s">
        <v>677</v>
      </c>
      <c r="V156" s="47" t="str">
        <f t="shared" si="0"/>
        <v>Doha, Qatar</v>
      </c>
      <c r="W156" s="44"/>
      <c r="AB156"/>
      <c r="AC156"/>
      <c r="AJ156" s="44"/>
      <c r="AK156" s="44"/>
    </row>
    <row r="157" spans="20:37">
      <c r="T157" t="s">
        <v>678</v>
      </c>
      <c r="U157" t="s">
        <v>679</v>
      </c>
      <c r="V157" s="47" t="str">
        <f t="shared" si="0"/>
        <v>Dushanbe, Tajikistan</v>
      </c>
      <c r="W157" s="44"/>
      <c r="AB157"/>
      <c r="AC157"/>
      <c r="AJ157" s="44"/>
      <c r="AK157" s="44"/>
    </row>
    <row r="158" spans="20:37">
      <c r="T158" t="s">
        <v>680</v>
      </c>
      <c r="U158" t="s">
        <v>681</v>
      </c>
      <c r="V158" s="47" t="str">
        <f t="shared" si="0"/>
        <v>Freetown, Sierra-Leone</v>
      </c>
      <c r="W158" s="44"/>
      <c r="AB158"/>
      <c r="AC158"/>
      <c r="AJ158" s="44"/>
      <c r="AK158" s="44"/>
    </row>
    <row r="159" spans="20:37">
      <c r="T159" t="s">
        <v>682</v>
      </c>
      <c r="U159" t="s">
        <v>683</v>
      </c>
      <c r="V159" s="47" t="str">
        <f t="shared" si="0"/>
        <v>Gaborone, Botswana</v>
      </c>
      <c r="W159" s="44"/>
      <c r="AB159"/>
      <c r="AC159"/>
      <c r="AJ159" s="44"/>
      <c r="AK159" s="44"/>
    </row>
    <row r="160" spans="20:37">
      <c r="T160" t="s">
        <v>684</v>
      </c>
      <c r="U160" t="s">
        <v>657</v>
      </c>
      <c r="V160" s="47" t="str">
        <f t="shared" si="0"/>
        <v>Guadalajara, Mexico</v>
      </c>
      <c r="W160" s="44"/>
      <c r="AB160"/>
      <c r="AC160"/>
      <c r="AJ160" s="44"/>
      <c r="AK160" s="44"/>
    </row>
    <row r="161" spans="20:37">
      <c r="T161" t="s">
        <v>685</v>
      </c>
      <c r="U161" t="s">
        <v>619</v>
      </c>
      <c r="V161" s="47" t="str">
        <f t="shared" si="0"/>
        <v>Guangzhou, China</v>
      </c>
      <c r="W161" s="44"/>
      <c r="AB161"/>
      <c r="AC161"/>
      <c r="AJ161" s="44"/>
      <c r="AK161" s="44"/>
    </row>
    <row r="162" spans="20:37">
      <c r="T162" t="s">
        <v>686</v>
      </c>
      <c r="U162" t="s">
        <v>687</v>
      </c>
      <c r="V162" s="47" t="str">
        <f t="shared" si="0"/>
        <v>Guatemala City, Guatemala</v>
      </c>
      <c r="W162" s="44"/>
      <c r="AB162"/>
      <c r="AC162"/>
      <c r="AJ162" s="44"/>
      <c r="AK162" s="44"/>
    </row>
    <row r="163" spans="20:37">
      <c r="T163" t="s">
        <v>688</v>
      </c>
      <c r="U163" t="s">
        <v>689</v>
      </c>
      <c r="V163" s="47" t="str">
        <f t="shared" si="0"/>
        <v>Hanoi, Vietnam</v>
      </c>
      <c r="W163" s="44"/>
      <c r="AB163"/>
      <c r="AC163"/>
      <c r="AJ163" s="44"/>
      <c r="AK163" s="44"/>
    </row>
    <row r="164" spans="20:37">
      <c r="T164" t="s">
        <v>690</v>
      </c>
      <c r="U164" t="s">
        <v>691</v>
      </c>
      <c r="V164" s="47" t="str">
        <f t="shared" si="0"/>
        <v>Harare, Zimbabwe</v>
      </c>
      <c r="W164" s="44"/>
      <c r="AB164"/>
      <c r="AC164"/>
      <c r="AJ164" s="44"/>
      <c r="AK164" s="44"/>
    </row>
    <row r="165" spans="20:37">
      <c r="T165" t="s">
        <v>692</v>
      </c>
      <c r="U165" t="s">
        <v>693</v>
      </c>
      <c r="V165" s="47" t="str">
        <f t="shared" si="0"/>
        <v>Havana, Cuba</v>
      </c>
      <c r="W165" s="44"/>
      <c r="AB165"/>
      <c r="AC165"/>
      <c r="AJ165" s="44"/>
      <c r="AK165" s="44"/>
    </row>
    <row r="166" spans="20:37">
      <c r="T166" t="s">
        <v>694</v>
      </c>
      <c r="U166" t="s">
        <v>657</v>
      </c>
      <c r="V166" s="47" t="str">
        <f t="shared" si="0"/>
        <v>Hermosillo, Mexico</v>
      </c>
      <c r="W166" s="44"/>
      <c r="AB166"/>
    </row>
    <row r="167" spans="20:37">
      <c r="T167" t="s">
        <v>695</v>
      </c>
      <c r="U167" t="s">
        <v>689</v>
      </c>
      <c r="V167" s="47" t="str">
        <f t="shared" si="0"/>
        <v>Ho Chi Minh City, Vietnam</v>
      </c>
      <c r="W167" s="44"/>
    </row>
    <row r="168" spans="20:37">
      <c r="T168" t="s">
        <v>696</v>
      </c>
      <c r="U168" t="s">
        <v>653</v>
      </c>
      <c r="V168" s="47" t="str">
        <f t="shared" si="0"/>
        <v>Hyderabad, India</v>
      </c>
      <c r="W168" s="44"/>
    </row>
    <row r="169" spans="20:37">
      <c r="T169" t="s">
        <v>697</v>
      </c>
      <c r="U169" t="s">
        <v>698</v>
      </c>
      <c r="V169" s="47" t="str">
        <f t="shared" si="0"/>
        <v>Islamabad, Pakistan</v>
      </c>
      <c r="W169" s="44"/>
    </row>
    <row r="170" spans="20:37">
      <c r="T170" t="s">
        <v>699</v>
      </c>
      <c r="U170" t="s">
        <v>700</v>
      </c>
      <c r="V170" s="47" t="str">
        <f t="shared" si="0"/>
        <v>Jakarta, Indonesia</v>
      </c>
      <c r="W170" s="44"/>
    </row>
    <row r="171" spans="20:37">
      <c r="T171" t="s">
        <v>701</v>
      </c>
      <c r="U171" t="s">
        <v>702</v>
      </c>
      <c r="V171" s="47" t="str">
        <f t="shared" si="0"/>
        <v>Jerusalem, West Bank And Gaza</v>
      </c>
      <c r="W171" s="44"/>
    </row>
    <row r="172" spans="20:37">
      <c r="T172" t="s">
        <v>701</v>
      </c>
      <c r="U172" t="s">
        <v>703</v>
      </c>
      <c r="V172" s="47" t="str">
        <f t="shared" si="0"/>
        <v>Jerusalem, Israel</v>
      </c>
      <c r="W172" s="44"/>
    </row>
    <row r="173" spans="20:37">
      <c r="T173" t="s">
        <v>704</v>
      </c>
      <c r="U173" t="s">
        <v>705</v>
      </c>
      <c r="V173" s="47" t="str">
        <f t="shared" si="0"/>
        <v>Juba, South Sudan</v>
      </c>
      <c r="W173" s="44"/>
    </row>
    <row r="174" spans="20:37">
      <c r="T174" t="s">
        <v>706</v>
      </c>
      <c r="U174" t="s">
        <v>707</v>
      </c>
      <c r="V174" s="47" t="str">
        <f t="shared" si="0"/>
        <v>Kabul, Afghanistan</v>
      </c>
      <c r="W174" s="44"/>
    </row>
    <row r="175" spans="20:37">
      <c r="T175" t="s">
        <v>708</v>
      </c>
      <c r="U175" t="s">
        <v>709</v>
      </c>
      <c r="V175" s="47" t="str">
        <f t="shared" si="0"/>
        <v>Kampala, Uganda</v>
      </c>
      <c r="W175" s="44"/>
    </row>
    <row r="176" spans="20:37">
      <c r="T176" t="s">
        <v>710</v>
      </c>
      <c r="U176" t="s">
        <v>698</v>
      </c>
      <c r="V176" s="47" t="str">
        <f t="shared" si="0"/>
        <v>Karachi, Pakistan</v>
      </c>
      <c r="W176" s="44"/>
    </row>
    <row r="177" spans="20:23">
      <c r="T177" t="s">
        <v>711</v>
      </c>
      <c r="U177" t="s">
        <v>712</v>
      </c>
      <c r="V177" s="47" t="str">
        <f t="shared" ref="V177:V240" si="1">CONCATENATE(T177,","," ",U177)</f>
        <v>Kathmandu, Nepal</v>
      </c>
      <c r="W177" s="44"/>
    </row>
    <row r="178" spans="20:23">
      <c r="T178" t="s">
        <v>713</v>
      </c>
      <c r="U178" t="s">
        <v>714</v>
      </c>
      <c r="V178" s="47" t="str">
        <f t="shared" si="1"/>
        <v>Khartoum, Sudan</v>
      </c>
      <c r="W178" s="44"/>
    </row>
    <row r="179" spans="20:23">
      <c r="T179" t="s">
        <v>715</v>
      </c>
      <c r="U179" t="s">
        <v>716</v>
      </c>
      <c r="V179" s="47" t="str">
        <f t="shared" si="1"/>
        <v>Kigali, Rwanda</v>
      </c>
      <c r="W179" s="44"/>
    </row>
    <row r="180" spans="20:23">
      <c r="T180" t="s">
        <v>717</v>
      </c>
      <c r="U180" t="s">
        <v>718</v>
      </c>
      <c r="V180" s="47" t="str">
        <f t="shared" si="1"/>
        <v>Kinshasa, Democratic Republic Of Congo</v>
      </c>
      <c r="W180" s="44"/>
    </row>
    <row r="181" spans="20:23">
      <c r="T181" t="s">
        <v>719</v>
      </c>
      <c r="U181" t="s">
        <v>653</v>
      </c>
      <c r="V181" s="47" t="str">
        <f t="shared" si="1"/>
        <v>Kolkata, India</v>
      </c>
      <c r="W181" s="44"/>
    </row>
    <row r="182" spans="20:23">
      <c r="T182" t="s">
        <v>720</v>
      </c>
      <c r="U182" t="s">
        <v>721</v>
      </c>
      <c r="V182" s="47" t="str">
        <f t="shared" si="1"/>
        <v>Kuala Lumpur, Malaysia</v>
      </c>
      <c r="W182" s="44"/>
    </row>
    <row r="183" spans="20:23">
      <c r="T183" t="s">
        <v>722</v>
      </c>
      <c r="U183" t="s">
        <v>723</v>
      </c>
      <c r="V183" s="47" t="str">
        <f t="shared" si="1"/>
        <v>Kuwait City, Kuwait</v>
      </c>
      <c r="W183" s="44"/>
    </row>
    <row r="184" spans="20:23">
      <c r="T184" t="s">
        <v>724</v>
      </c>
      <c r="U184" t="s">
        <v>725</v>
      </c>
      <c r="V184" s="47" t="str">
        <f t="shared" si="1"/>
        <v>Kyiv, Ukraine</v>
      </c>
      <c r="W184" s="44"/>
    </row>
    <row r="185" spans="20:23">
      <c r="T185" t="s">
        <v>726</v>
      </c>
      <c r="U185" t="s">
        <v>727</v>
      </c>
      <c r="V185" s="47" t="str">
        <f t="shared" si="1"/>
        <v>La Paz, Bolivia</v>
      </c>
      <c r="W185" s="44"/>
    </row>
    <row r="186" spans="20:23">
      <c r="T186" t="s">
        <v>728</v>
      </c>
      <c r="U186" t="s">
        <v>698</v>
      </c>
      <c r="V186" s="47" t="str">
        <f t="shared" si="1"/>
        <v>Lahore, Pakistan</v>
      </c>
      <c r="W186" s="44"/>
    </row>
    <row r="187" spans="20:23">
      <c r="T187" t="s">
        <v>729</v>
      </c>
      <c r="U187" t="s">
        <v>730</v>
      </c>
      <c r="V187" s="47" t="str">
        <f t="shared" si="1"/>
        <v>Libreville, Sao Tome &amp; Principe</v>
      </c>
      <c r="W187" s="44"/>
    </row>
    <row r="188" spans="20:23">
      <c r="T188" t="s">
        <v>729</v>
      </c>
      <c r="U188" t="s">
        <v>731</v>
      </c>
      <c r="V188" s="47" t="str">
        <f t="shared" si="1"/>
        <v>Libreville, Gabon</v>
      </c>
      <c r="W188" s="44"/>
    </row>
    <row r="189" spans="20:23">
      <c r="T189" t="s">
        <v>732</v>
      </c>
      <c r="U189" t="s">
        <v>733</v>
      </c>
      <c r="V189" s="47" t="str">
        <f t="shared" si="1"/>
        <v>Lilongwe, Malawi</v>
      </c>
      <c r="W189" s="44"/>
    </row>
    <row r="190" spans="20:23">
      <c r="T190" t="s">
        <v>734</v>
      </c>
      <c r="U190" t="s">
        <v>735</v>
      </c>
      <c r="V190" s="47" t="str">
        <f t="shared" si="1"/>
        <v>Lima, Peru</v>
      </c>
      <c r="W190" s="44"/>
    </row>
    <row r="191" spans="20:23">
      <c r="T191" t="s">
        <v>736</v>
      </c>
      <c r="U191" t="s">
        <v>737</v>
      </c>
      <c r="V191" s="47" t="str">
        <f t="shared" si="1"/>
        <v>Lomé, Togo</v>
      </c>
      <c r="W191" s="44"/>
    </row>
    <row r="192" spans="20:23">
      <c r="T192" t="s">
        <v>738</v>
      </c>
      <c r="U192" t="s">
        <v>739</v>
      </c>
      <c r="V192" s="47" t="str">
        <f t="shared" si="1"/>
        <v>Luanda, Angola</v>
      </c>
      <c r="W192" s="44"/>
    </row>
    <row r="193" spans="20:23">
      <c r="T193" t="s">
        <v>740</v>
      </c>
      <c r="U193" t="s">
        <v>741</v>
      </c>
      <c r="V193" s="47" t="str">
        <f t="shared" si="1"/>
        <v>Lusaka, Zambia</v>
      </c>
      <c r="W193" s="44"/>
    </row>
    <row r="194" spans="20:23">
      <c r="T194" t="s">
        <v>742</v>
      </c>
      <c r="U194" t="s">
        <v>743</v>
      </c>
      <c r="V194" s="47" t="str">
        <f t="shared" si="1"/>
        <v>Madrid, Spain</v>
      </c>
      <c r="W194" s="44"/>
    </row>
    <row r="195" spans="20:23">
      <c r="T195" t="s">
        <v>744</v>
      </c>
      <c r="U195" t="s">
        <v>745</v>
      </c>
      <c r="V195" s="47" t="str">
        <f t="shared" si="1"/>
        <v>Malabo, Equatorial Guinea</v>
      </c>
      <c r="W195" s="44"/>
    </row>
    <row r="196" spans="20:23">
      <c r="T196" t="s">
        <v>746</v>
      </c>
      <c r="U196" t="s">
        <v>747</v>
      </c>
      <c r="V196" s="47" t="str">
        <f t="shared" si="1"/>
        <v>Managua, Nicaragua</v>
      </c>
      <c r="W196" s="44"/>
    </row>
    <row r="197" spans="20:23">
      <c r="T197" t="s">
        <v>748</v>
      </c>
      <c r="U197" t="s">
        <v>749</v>
      </c>
      <c r="V197" s="47" t="str">
        <f t="shared" si="1"/>
        <v>Manama, Bahrain</v>
      </c>
      <c r="W197" s="44"/>
    </row>
    <row r="198" spans="20:23">
      <c r="T198" t="s">
        <v>750</v>
      </c>
      <c r="U198" t="s">
        <v>751</v>
      </c>
      <c r="V198" s="47" t="str">
        <f t="shared" si="1"/>
        <v>Manila, Philippines</v>
      </c>
      <c r="W198" s="44"/>
    </row>
    <row r="199" spans="20:23">
      <c r="T199" t="s">
        <v>752</v>
      </c>
      <c r="U199" t="s">
        <v>753</v>
      </c>
      <c r="V199" s="47" t="str">
        <f t="shared" si="1"/>
        <v>Maputo, Mozambique</v>
      </c>
      <c r="W199" s="44"/>
    </row>
    <row r="200" spans="20:23">
      <c r="T200" t="s">
        <v>754</v>
      </c>
      <c r="U200" t="s">
        <v>755</v>
      </c>
      <c r="V200" s="47" t="str">
        <f t="shared" si="1"/>
        <v>Maseru, Lesotho</v>
      </c>
      <c r="W200" s="44"/>
    </row>
    <row r="201" spans="20:23">
      <c r="T201" t="s">
        <v>756</v>
      </c>
      <c r="U201" t="s">
        <v>657</v>
      </c>
      <c r="V201" s="47" t="str">
        <f t="shared" si="1"/>
        <v>Matamoros, Mexico</v>
      </c>
      <c r="W201" s="44"/>
    </row>
    <row r="202" spans="20:23">
      <c r="T202" t="s">
        <v>757</v>
      </c>
      <c r="U202" t="s">
        <v>758</v>
      </c>
      <c r="V202" s="47" t="str">
        <f t="shared" si="1"/>
        <v>Mbabane, Swaziland</v>
      </c>
      <c r="W202" s="44"/>
    </row>
    <row r="203" spans="20:23">
      <c r="T203" t="s">
        <v>759</v>
      </c>
      <c r="U203" t="s">
        <v>657</v>
      </c>
      <c r="V203" s="47" t="str">
        <f t="shared" si="1"/>
        <v>Merida, Mexico</v>
      </c>
      <c r="W203" s="44"/>
    </row>
    <row r="204" spans="20:23">
      <c r="T204" t="s">
        <v>760</v>
      </c>
      <c r="U204" t="s">
        <v>657</v>
      </c>
      <c r="V204" s="47" t="str">
        <f t="shared" si="1"/>
        <v>Mexico City, Mexico</v>
      </c>
      <c r="W204" s="44"/>
    </row>
    <row r="205" spans="20:23">
      <c r="T205" t="s">
        <v>761</v>
      </c>
      <c r="U205" t="s">
        <v>762</v>
      </c>
      <c r="V205" s="47" t="str">
        <f t="shared" si="1"/>
        <v>Minsk, Belarus</v>
      </c>
      <c r="W205" s="44"/>
    </row>
    <row r="206" spans="20:23">
      <c r="T206" t="s">
        <v>763</v>
      </c>
      <c r="U206" t="s">
        <v>764</v>
      </c>
      <c r="V206" s="47" t="str">
        <f t="shared" si="1"/>
        <v>Monrovia, Liberia</v>
      </c>
      <c r="W206" s="44"/>
    </row>
    <row r="207" spans="20:23">
      <c r="T207" t="s">
        <v>765</v>
      </c>
      <c r="U207" t="s">
        <v>657</v>
      </c>
      <c r="V207" s="47" t="str">
        <f t="shared" si="1"/>
        <v>Monterrey, Mexico</v>
      </c>
      <c r="W207" s="44"/>
    </row>
    <row r="208" spans="20:23">
      <c r="T208" t="s">
        <v>766</v>
      </c>
      <c r="U208" t="s">
        <v>767</v>
      </c>
      <c r="V208" s="47" t="str">
        <f t="shared" si="1"/>
        <v>Montevideo, Uruguay</v>
      </c>
      <c r="W208" s="44"/>
    </row>
    <row r="209" spans="20:23">
      <c r="T209" t="s">
        <v>768</v>
      </c>
      <c r="U209" t="s">
        <v>769</v>
      </c>
      <c r="V209" s="47" t="str">
        <f t="shared" si="1"/>
        <v>Moscow, Russia</v>
      </c>
      <c r="W209" s="44"/>
    </row>
    <row r="210" spans="20:23">
      <c r="T210" t="s">
        <v>770</v>
      </c>
      <c r="U210" t="s">
        <v>653</v>
      </c>
      <c r="V210" s="47" t="str">
        <f t="shared" si="1"/>
        <v>Mumbai, India</v>
      </c>
      <c r="W210" s="44"/>
    </row>
    <row r="211" spans="20:23">
      <c r="T211" t="s">
        <v>771</v>
      </c>
      <c r="U211" t="s">
        <v>772</v>
      </c>
      <c r="V211" s="47" t="str">
        <f t="shared" si="1"/>
        <v>Muscat, Oman</v>
      </c>
      <c r="W211" s="44"/>
    </row>
    <row r="212" spans="20:23">
      <c r="T212" t="s">
        <v>773</v>
      </c>
      <c r="U212" t="s">
        <v>774</v>
      </c>
      <c r="V212" s="47" t="str">
        <f t="shared" si="1"/>
        <v>Nairobi, Somalia</v>
      </c>
      <c r="W212" s="44"/>
    </row>
    <row r="213" spans="20:23">
      <c r="T213" t="s">
        <v>773</v>
      </c>
      <c r="U213" t="s">
        <v>775</v>
      </c>
      <c r="V213" s="47" t="str">
        <f t="shared" si="1"/>
        <v>Nairobi, Kenya</v>
      </c>
      <c r="W213" s="44"/>
    </row>
    <row r="214" spans="20:23">
      <c r="T214" t="s">
        <v>776</v>
      </c>
      <c r="U214" t="s">
        <v>777</v>
      </c>
      <c r="V214" s="47" t="str">
        <f t="shared" si="1"/>
        <v>Ndjamena, Chad</v>
      </c>
      <c r="W214" s="44"/>
    </row>
    <row r="215" spans="20:23">
      <c r="T215" t="s">
        <v>778</v>
      </c>
      <c r="U215" t="s">
        <v>653</v>
      </c>
      <c r="V215" s="47" t="str">
        <f t="shared" si="1"/>
        <v>New Delhi, India</v>
      </c>
      <c r="W215" s="44"/>
    </row>
    <row r="216" spans="20:23">
      <c r="T216" t="s">
        <v>779</v>
      </c>
      <c r="U216" t="s">
        <v>780</v>
      </c>
      <c r="V216" s="47" t="str">
        <f t="shared" si="1"/>
        <v>Niamey, Niger</v>
      </c>
      <c r="W216" s="44"/>
    </row>
    <row r="217" spans="20:23">
      <c r="T217" t="s">
        <v>781</v>
      </c>
      <c r="U217" t="s">
        <v>782</v>
      </c>
      <c r="V217" s="47" t="str">
        <f t="shared" si="1"/>
        <v>Nicosia, Cyprus</v>
      </c>
      <c r="W217" s="44"/>
    </row>
    <row r="218" spans="20:23">
      <c r="T218" t="s">
        <v>783</v>
      </c>
      <c r="U218" t="s">
        <v>784</v>
      </c>
      <c r="V218" s="47" t="str">
        <f t="shared" si="1"/>
        <v>Nouakchott, Mauritania</v>
      </c>
      <c r="W218" s="44"/>
    </row>
    <row r="219" spans="20:23">
      <c r="T219" t="s">
        <v>785</v>
      </c>
      <c r="U219" t="s">
        <v>786</v>
      </c>
      <c r="V219" s="47" t="str">
        <f t="shared" si="1"/>
        <v>Ouagadougou, Burkina Faso</v>
      </c>
      <c r="W219" s="44"/>
    </row>
    <row r="220" spans="20:23">
      <c r="T220" t="s">
        <v>787</v>
      </c>
      <c r="U220" t="s">
        <v>788</v>
      </c>
      <c r="V220" s="47" t="str">
        <f t="shared" si="1"/>
        <v>Panama City, Panama</v>
      </c>
      <c r="W220" s="44"/>
    </row>
    <row r="221" spans="20:23">
      <c r="T221" t="s">
        <v>789</v>
      </c>
      <c r="U221" t="s">
        <v>790</v>
      </c>
      <c r="V221" s="47" t="str">
        <f t="shared" si="1"/>
        <v>Paramaribo, Suriname</v>
      </c>
      <c r="W221" s="44"/>
    </row>
    <row r="222" spans="20:23">
      <c r="T222" t="s">
        <v>791</v>
      </c>
      <c r="U222" t="s">
        <v>792</v>
      </c>
      <c r="V222" s="47" t="str">
        <f t="shared" si="1"/>
        <v>Paris, France</v>
      </c>
      <c r="W222" s="44"/>
    </row>
    <row r="223" spans="20:23">
      <c r="T223" t="s">
        <v>793</v>
      </c>
      <c r="U223" t="s">
        <v>698</v>
      </c>
      <c r="V223" s="47" t="str">
        <f t="shared" si="1"/>
        <v>Peshawar, Pakistan</v>
      </c>
      <c r="W223" s="44"/>
    </row>
    <row r="224" spans="20:23">
      <c r="T224" t="s">
        <v>794</v>
      </c>
      <c r="U224" t="s">
        <v>795</v>
      </c>
      <c r="V224" s="47" t="str">
        <f t="shared" si="1"/>
        <v>Phnom Penh, Cambodia</v>
      </c>
      <c r="W224" s="44"/>
    </row>
    <row r="225" spans="20:23">
      <c r="T225" t="s">
        <v>796</v>
      </c>
      <c r="U225" t="s">
        <v>797</v>
      </c>
      <c r="V225" s="47" t="str">
        <f t="shared" si="1"/>
        <v>Podgorica, Montenegro</v>
      </c>
      <c r="W225" s="44"/>
    </row>
    <row r="226" spans="20:23">
      <c r="T226" t="s">
        <v>798</v>
      </c>
      <c r="U226" t="s">
        <v>799</v>
      </c>
      <c r="V226" s="47" t="str">
        <f t="shared" si="1"/>
        <v>Port Louis, Seychelles</v>
      </c>
      <c r="W226" s="44"/>
    </row>
    <row r="227" spans="20:23">
      <c r="T227" t="s">
        <v>798</v>
      </c>
      <c r="U227" t="s">
        <v>800</v>
      </c>
      <c r="V227" s="47" t="str">
        <f t="shared" si="1"/>
        <v>Port Louis, Mauritius</v>
      </c>
      <c r="W227" s="44"/>
    </row>
    <row r="228" spans="20:23">
      <c r="T228" t="s">
        <v>801</v>
      </c>
      <c r="U228" t="s">
        <v>802</v>
      </c>
      <c r="V228" s="47" t="str">
        <f t="shared" si="1"/>
        <v>Port-au-Prince, Haiti</v>
      </c>
      <c r="W228" s="44"/>
    </row>
    <row r="229" spans="20:23">
      <c r="T229" t="s">
        <v>803</v>
      </c>
      <c r="U229" t="s">
        <v>627</v>
      </c>
      <c r="V229" s="47" t="str">
        <f t="shared" si="1"/>
        <v>Porto Alegre, Brazil</v>
      </c>
    </row>
    <row r="230" spans="20:23">
      <c r="T230" t="s">
        <v>804</v>
      </c>
      <c r="U230" t="s">
        <v>805</v>
      </c>
      <c r="V230" s="47" t="str">
        <f t="shared" si="1"/>
        <v>Praia, Cape Verde</v>
      </c>
    </row>
    <row r="231" spans="20:23">
      <c r="T231" t="s">
        <v>806</v>
      </c>
      <c r="U231" t="s">
        <v>807</v>
      </c>
      <c r="V231" s="47" t="str">
        <f t="shared" si="1"/>
        <v>Pretoria, South Africa</v>
      </c>
    </row>
    <row r="232" spans="20:23">
      <c r="T232" t="s">
        <v>808</v>
      </c>
      <c r="U232" t="s">
        <v>809</v>
      </c>
      <c r="V232" s="47" t="str">
        <f t="shared" si="1"/>
        <v>Pristina, Kosovo</v>
      </c>
    </row>
    <row r="233" spans="20:23">
      <c r="T233" t="s">
        <v>810</v>
      </c>
      <c r="U233" t="s">
        <v>811</v>
      </c>
      <c r="V233" s="47" t="str">
        <f t="shared" si="1"/>
        <v>Quito, Ecuador</v>
      </c>
    </row>
    <row r="234" spans="20:23">
      <c r="T234" t="s">
        <v>812</v>
      </c>
      <c r="U234" t="s">
        <v>813</v>
      </c>
      <c r="V234" s="47" t="str">
        <f t="shared" si="1"/>
        <v>Rabat, Morocco</v>
      </c>
    </row>
    <row r="235" spans="20:23">
      <c r="T235" t="s">
        <v>814</v>
      </c>
      <c r="U235" t="s">
        <v>815</v>
      </c>
      <c r="V235" s="47" t="str">
        <f t="shared" si="1"/>
        <v>Rangoon, Burma</v>
      </c>
    </row>
    <row r="236" spans="20:23">
      <c r="T236" t="s">
        <v>816</v>
      </c>
      <c r="U236" t="s">
        <v>657</v>
      </c>
      <c r="V236" s="47" t="str">
        <f t="shared" si="1"/>
        <v>Recife, Mexico</v>
      </c>
    </row>
    <row r="237" spans="20:23">
      <c r="T237" t="s">
        <v>816</v>
      </c>
      <c r="U237" t="s">
        <v>627</v>
      </c>
      <c r="V237" s="47" t="str">
        <f t="shared" si="1"/>
        <v>Recife, Brazil</v>
      </c>
    </row>
    <row r="238" spans="20:23">
      <c r="T238" t="s">
        <v>817</v>
      </c>
      <c r="U238" t="s">
        <v>627</v>
      </c>
      <c r="V238" s="47" t="str">
        <f t="shared" si="1"/>
        <v>Rio de Janeiro, Brazil</v>
      </c>
    </row>
    <row r="239" spans="20:23">
      <c r="T239" t="s">
        <v>818</v>
      </c>
      <c r="U239" t="s">
        <v>819</v>
      </c>
      <c r="V239" s="47" t="str">
        <f t="shared" si="1"/>
        <v>Riyadh, Saudi Arabia</v>
      </c>
    </row>
    <row r="240" spans="20:23">
      <c r="T240" t="s">
        <v>820</v>
      </c>
      <c r="U240" t="s">
        <v>821</v>
      </c>
      <c r="V240" s="47" t="str">
        <f t="shared" si="1"/>
        <v>San José, Costa Rica</v>
      </c>
    </row>
    <row r="241" spans="20:22">
      <c r="T241" t="s">
        <v>822</v>
      </c>
      <c r="U241" t="s">
        <v>823</v>
      </c>
      <c r="V241" s="47" t="str">
        <f t="shared" ref="V241:V267" si="2">CONCATENATE(T241,","," ",U241)</f>
        <v>San Salvador, El Salvador</v>
      </c>
    </row>
    <row r="242" spans="20:22">
      <c r="T242" t="s">
        <v>824</v>
      </c>
      <c r="U242" t="s">
        <v>825</v>
      </c>
      <c r="V242" s="47" t="str">
        <f t="shared" si="2"/>
        <v>Sana'a, Yemen</v>
      </c>
    </row>
    <row r="243" spans="20:22">
      <c r="T243" t="s">
        <v>826</v>
      </c>
      <c r="U243" t="s">
        <v>827</v>
      </c>
      <c r="V243" s="47" t="str">
        <f t="shared" si="2"/>
        <v>Santiago, Chile</v>
      </c>
    </row>
    <row r="244" spans="20:22">
      <c r="T244" t="s">
        <v>828</v>
      </c>
      <c r="U244" t="s">
        <v>829</v>
      </c>
      <c r="V244" s="47" t="str">
        <f t="shared" si="2"/>
        <v>Santo Domingo, Dominican Republic</v>
      </c>
    </row>
    <row r="245" spans="20:22">
      <c r="T245" t="s">
        <v>830</v>
      </c>
      <c r="U245" t="s">
        <v>627</v>
      </c>
      <c r="V245" s="47" t="str">
        <f t="shared" si="2"/>
        <v>São Paulo, Brazil</v>
      </c>
    </row>
    <row r="246" spans="20:22">
      <c r="T246" t="s">
        <v>831</v>
      </c>
      <c r="U246" t="s">
        <v>832</v>
      </c>
      <c r="V246" s="47" t="str">
        <f t="shared" si="2"/>
        <v>Sarajevo, Bosnia and Herzegovina</v>
      </c>
    </row>
    <row r="247" spans="20:22">
      <c r="T247" t="s">
        <v>833</v>
      </c>
      <c r="U247" t="s">
        <v>834</v>
      </c>
      <c r="V247" s="47" t="str">
        <f t="shared" si="2"/>
        <v>Seoul, South Korea</v>
      </c>
    </row>
    <row r="248" spans="20:22">
      <c r="T248" t="s">
        <v>835</v>
      </c>
      <c r="U248" t="s">
        <v>619</v>
      </c>
      <c r="V248" s="47" t="str">
        <f t="shared" si="2"/>
        <v>Shanghai, China</v>
      </c>
    </row>
    <row r="249" spans="20:22">
      <c r="T249" t="s">
        <v>836</v>
      </c>
      <c r="U249" t="s">
        <v>619</v>
      </c>
      <c r="V249" s="47" t="str">
        <f t="shared" si="2"/>
        <v>Shenyang, China</v>
      </c>
    </row>
    <row r="250" spans="20:22">
      <c r="T250" t="s">
        <v>837</v>
      </c>
      <c r="U250" t="s">
        <v>838</v>
      </c>
      <c r="V250" s="47" t="str">
        <f t="shared" si="2"/>
        <v>Skopje, Macedonia</v>
      </c>
    </row>
    <row r="251" spans="20:22">
      <c r="T251" t="s">
        <v>659</v>
      </c>
      <c r="U251" t="s">
        <v>839</v>
      </c>
      <c r="V251" s="47" t="str">
        <f t="shared" si="2"/>
        <v>Sri Lanka, Maldives</v>
      </c>
    </row>
    <row r="252" spans="20:22">
      <c r="T252" t="s">
        <v>840</v>
      </c>
      <c r="U252" t="s">
        <v>841</v>
      </c>
      <c r="V252" s="47" t="str">
        <f t="shared" si="2"/>
        <v>Suva, Fiji</v>
      </c>
    </row>
    <row r="253" spans="20:22">
      <c r="T253" t="s">
        <v>842</v>
      </c>
      <c r="U253" t="s">
        <v>843</v>
      </c>
      <c r="V253" s="47" t="str">
        <f t="shared" si="2"/>
        <v>Tallinn, Estonia</v>
      </c>
    </row>
    <row r="254" spans="20:22">
      <c r="T254" t="s">
        <v>844</v>
      </c>
      <c r="U254" t="s">
        <v>845</v>
      </c>
      <c r="V254" s="47" t="str">
        <f t="shared" si="2"/>
        <v>Tashkent, Uzbekistan</v>
      </c>
    </row>
    <row r="255" spans="20:22">
      <c r="T255" t="s">
        <v>846</v>
      </c>
      <c r="U255" t="s">
        <v>847</v>
      </c>
      <c r="V255" s="47" t="str">
        <f t="shared" si="2"/>
        <v>Tbilisi, Georgia</v>
      </c>
    </row>
    <row r="256" spans="20:22">
      <c r="T256" t="s">
        <v>848</v>
      </c>
      <c r="U256" t="s">
        <v>849</v>
      </c>
      <c r="V256" s="47" t="str">
        <f t="shared" si="2"/>
        <v>Tegucigalpa, Honduras</v>
      </c>
    </row>
    <row r="257" spans="20:22">
      <c r="T257" t="s">
        <v>850</v>
      </c>
      <c r="U257" t="s">
        <v>657</v>
      </c>
      <c r="V257" s="47" t="str">
        <f t="shared" si="2"/>
        <v>Tijuana, Mexico</v>
      </c>
    </row>
    <row r="258" spans="20:22">
      <c r="T258" t="s">
        <v>851</v>
      </c>
      <c r="U258" t="s">
        <v>852</v>
      </c>
      <c r="V258" s="47" t="str">
        <f t="shared" si="2"/>
        <v>Tirana, Albania</v>
      </c>
    </row>
    <row r="259" spans="20:22">
      <c r="T259" t="s">
        <v>851</v>
      </c>
      <c r="U259" t="s">
        <v>853</v>
      </c>
      <c r="V259" s="47" t="str">
        <f t="shared" si="2"/>
        <v>Tirana, Iran</v>
      </c>
    </row>
    <row r="260" spans="20:22">
      <c r="T260" t="s">
        <v>854</v>
      </c>
      <c r="U260" t="s">
        <v>855</v>
      </c>
      <c r="V260" s="47" t="str">
        <f t="shared" si="2"/>
        <v>Tripoli, Libya</v>
      </c>
    </row>
    <row r="261" spans="20:22">
      <c r="T261" t="s">
        <v>856</v>
      </c>
      <c r="U261" t="s">
        <v>857</v>
      </c>
      <c r="V261" s="47" t="str">
        <f t="shared" si="2"/>
        <v>Tunis, Tunisia</v>
      </c>
    </row>
    <row r="262" spans="20:22">
      <c r="T262" t="s">
        <v>858</v>
      </c>
      <c r="U262" t="s">
        <v>859</v>
      </c>
      <c r="V262" s="47" t="str">
        <f t="shared" si="2"/>
        <v>Ulaanbaatar, Mongolia</v>
      </c>
    </row>
    <row r="263" spans="20:22">
      <c r="T263" t="s">
        <v>860</v>
      </c>
      <c r="U263" t="s">
        <v>861</v>
      </c>
      <c r="V263" s="47" t="str">
        <f t="shared" si="2"/>
        <v>Vientiane, Laos</v>
      </c>
    </row>
    <row r="264" spans="20:22">
      <c r="T264" t="s">
        <v>862</v>
      </c>
      <c r="U264" t="s">
        <v>863</v>
      </c>
      <c r="V264" s="47" t="str">
        <f t="shared" si="2"/>
        <v>Windhoek, Namibia</v>
      </c>
    </row>
    <row r="265" spans="20:22">
      <c r="T265" t="s">
        <v>864</v>
      </c>
      <c r="U265" t="s">
        <v>619</v>
      </c>
      <c r="V265" s="47" t="str">
        <f t="shared" si="2"/>
        <v>Wuhan, China</v>
      </c>
    </row>
    <row r="266" spans="20:22">
      <c r="T266" t="s">
        <v>865</v>
      </c>
      <c r="U266" t="s">
        <v>866</v>
      </c>
      <c r="V266" s="47" t="str">
        <f t="shared" si="2"/>
        <v>Yaoundé, Cameroon</v>
      </c>
    </row>
    <row r="267" spans="20:22">
      <c r="T267" t="s">
        <v>867</v>
      </c>
      <c r="U267" t="s">
        <v>868</v>
      </c>
      <c r="V267" s="47" t="str">
        <f t="shared" si="2"/>
        <v>Yerevan, Armenia</v>
      </c>
    </row>
  </sheetData>
  <sheetProtection algorithmName="SHA-512" hashValue="mX/rLYMdblGVHQIm6ZyatBMfRqNsXuLFLLvB0PkxNvIysW6kgagW+k3xhb8IedDPbB9fOP+H9/3ayGZ8Z/AnLQ==" saltValue="9QAy2cU+5CZpL1aVh6LA9g==" spinCount="100000" sheet="1" selectLockedCells="1"/>
  <mergeCells count="49">
    <mergeCell ref="A1:F1"/>
    <mergeCell ref="D13:K14"/>
    <mergeCell ref="B40:Q40"/>
    <mergeCell ref="C42:H42"/>
    <mergeCell ref="D44:G44"/>
    <mergeCell ref="J42:P42"/>
    <mergeCell ref="B7:Q7"/>
    <mergeCell ref="B3:Q3"/>
    <mergeCell ref="D5:E5"/>
    <mergeCell ref="F5:O5"/>
    <mergeCell ref="C18:O18"/>
    <mergeCell ref="C9:O9"/>
    <mergeCell ref="K11:O11"/>
    <mergeCell ref="D11:J11"/>
    <mergeCell ref="D61:G61"/>
    <mergeCell ref="D45:G45"/>
    <mergeCell ref="S45:T47"/>
    <mergeCell ref="D47:G47"/>
    <mergeCell ref="D49:G49"/>
    <mergeCell ref="D51:G51"/>
    <mergeCell ref="D64:G64"/>
    <mergeCell ref="K68:O68"/>
    <mergeCell ref="K67:O67"/>
    <mergeCell ref="D19:O19"/>
    <mergeCell ref="H37:M37"/>
    <mergeCell ref="D67:G67"/>
    <mergeCell ref="D68:G68"/>
    <mergeCell ref="K44:O44"/>
    <mergeCell ref="K61:O61"/>
    <mergeCell ref="K62:O62"/>
    <mergeCell ref="K45:O55"/>
    <mergeCell ref="K58:O59"/>
    <mergeCell ref="D53:G53"/>
    <mergeCell ref="D55:G55"/>
    <mergeCell ref="D58:G59"/>
    <mergeCell ref="D62:G62"/>
    <mergeCell ref="L74:O74"/>
    <mergeCell ref="L76:O76"/>
    <mergeCell ref="K70:L70"/>
    <mergeCell ref="M70:O70"/>
    <mergeCell ref="D65:G65"/>
    <mergeCell ref="D70:E70"/>
    <mergeCell ref="D72:E72"/>
    <mergeCell ref="F70:G70"/>
    <mergeCell ref="F72:G72"/>
    <mergeCell ref="D74:E74"/>
    <mergeCell ref="F74:G74"/>
    <mergeCell ref="D76:E76"/>
    <mergeCell ref="F76:G76"/>
  </mergeCells>
  <conditionalFormatting sqref="H37:M37">
    <cfRule type="expression" dxfId="15" priority="11">
      <formula>$H$35="X"</formula>
    </cfRule>
  </conditionalFormatting>
  <conditionalFormatting sqref="D67">
    <cfRule type="expression" dxfId="14" priority="167">
      <formula>#REF!="No"</formula>
    </cfRule>
  </conditionalFormatting>
  <conditionalFormatting sqref="D68 D62">
    <cfRule type="expression" dxfId="13" priority="168">
      <formula>#REF!="No"</formula>
    </cfRule>
  </conditionalFormatting>
  <conditionalFormatting sqref="D70 D72">
    <cfRule type="expression" dxfId="12" priority="169">
      <formula>#REF!="No"</formula>
    </cfRule>
  </conditionalFormatting>
  <conditionalFormatting sqref="D73">
    <cfRule type="expression" dxfId="11" priority="170">
      <formula>#REF!="No"</formula>
    </cfRule>
  </conditionalFormatting>
  <conditionalFormatting sqref="D76">
    <cfRule type="expression" dxfId="10" priority="171">
      <formula>#REF!="No"</formula>
    </cfRule>
  </conditionalFormatting>
  <conditionalFormatting sqref="D45">
    <cfRule type="expression" dxfId="9" priority="174">
      <formula>#REF!="No"</formula>
    </cfRule>
  </conditionalFormatting>
  <conditionalFormatting sqref="F72:G72">
    <cfRule type="expression" dxfId="8" priority="6">
      <formula>$F$70="Other"</formula>
    </cfRule>
  </conditionalFormatting>
  <conditionalFormatting sqref="D65:G65">
    <cfRule type="expression" dxfId="7" priority="4">
      <formula>D62="Other"</formula>
    </cfRule>
  </conditionalFormatting>
  <conditionalFormatting sqref="K70">
    <cfRule type="expression" dxfId="6" priority="2">
      <formula>#REF!="No"</formula>
    </cfRule>
  </conditionalFormatting>
  <dataValidations xWindow="103" yWindow="718" count="10">
    <dataValidation type="date" operator="greaterThanOrEqual" allowBlank="1" showInputMessage="1" showErrorMessage="1" sqref="L72:O72" xr:uid="{00000000-0002-0000-0A00-000000000000}">
      <formula1>F76</formula1>
    </dataValidation>
    <dataValidation type="custom" operator="greaterThanOrEqual" allowBlank="1" showInputMessage="1" showErrorMessage="1" error="Cannot be a future date." sqref="F76:G76" xr:uid="{00000000-0002-0000-0A00-000001000000}">
      <formula1>F76&lt;=TODAY()</formula1>
    </dataValidation>
    <dataValidation type="list" allowBlank="1" showInputMessage="1" showErrorMessage="1" sqref="L74:O74 F74:G74" xr:uid="{00000000-0002-0000-0A00-000002000000}">
      <formula1>$S$71:$S$72</formula1>
    </dataValidation>
    <dataValidation type="list" allowBlank="1" showInputMessage="1" showErrorMessage="1" prompt="Choose an option from the drop down menu." sqref="F70:G70" xr:uid="{00000000-0002-0000-0A00-000003000000}">
      <formula1>$T$80:$T$96</formula1>
    </dataValidation>
    <dataValidation type="list" allowBlank="1" showInputMessage="1" showErrorMessage="1" sqref="H23 H25 H27 H29 H31 H33 H35 M33 M31 M29 M27 M25 M23 M21 H21" xr:uid="{00000000-0002-0000-0A00-000004000000}">
      <formula1>$T$20:$T$21</formula1>
    </dataValidation>
    <dataValidation type="list" allowBlank="1" showInputMessage="1" showErrorMessage="1" sqref="K11:O11" xr:uid="{00000000-0002-0000-0A00-000005000000}">
      <formula1>$T$10:$T$13</formula1>
    </dataValidation>
    <dataValidation type="list" allowBlank="1" showInputMessage="1" showErrorMessage="1" prompt="Choose an option from the dropdown menu. If your Embassy/Consulate is not in the list, select other and enter the city, country in the next field. " sqref="D62:G62" xr:uid="{00000000-0002-0000-0A00-000006000000}">
      <formula1>$V$101:$V$267</formula1>
    </dataValidation>
    <dataValidation allowBlank="1" showInputMessage="1" showErrorMessage="1" prompt="Enter the city and country of the Embassy or Consulate._x000a_" sqref="D65:G65" xr:uid="{00000000-0002-0000-0A00-000007000000}"/>
    <dataValidation type="date" operator="greaterThanOrEqual" allowBlank="1" showInputMessage="1" showErrorMessage="1" sqref="L76:O76" xr:uid="{00000000-0002-0000-0A00-000008000000}">
      <formula1>F81</formula1>
    </dataValidation>
    <dataValidation type="list" allowBlank="1" showInputMessage="1" showErrorMessage="1" sqref="L16 L13" xr:uid="{00000000-0002-0000-0A00-000009000000}">
      <formula1>$T$16:$T$18</formula1>
    </dataValidation>
  </dataValidations>
  <hyperlinks>
    <hyperlink ref="A1:F1" location="'Cover sheet'!A1" display="'Cover sheet'!A1" xr:uid="{00000000-0004-0000-0A00-000000000000}"/>
  </hyperlinks>
  <pageMargins left="0.7" right="0.7" top="0.75" bottom="0.75" header="0.3" footer="0.3"/>
  <pageSetup paperSize="5" scale="48" orientation="portrait" r:id="rId1"/>
  <headerFooter>
    <oddHeader>&amp;C&amp;A&amp;R&amp;P</oddHead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pageSetUpPr autoPageBreaks="0"/>
  </sheetPr>
  <dimension ref="B1:Y36"/>
  <sheetViews>
    <sheetView showGridLines="0" zoomScaleNormal="100" workbookViewId="0"/>
  </sheetViews>
  <sheetFormatPr defaultRowHeight="15"/>
  <cols>
    <col min="1" max="1" width="4.7109375" customWidth="1"/>
    <col min="2" max="2" width="2.7109375" customWidth="1"/>
    <col min="3" max="3" width="51.42578125" customWidth="1"/>
    <col min="4" max="5" width="25.7109375" style="3" customWidth="1"/>
    <col min="6" max="6" width="2.7109375" customWidth="1"/>
    <col min="7" max="9" width="9.140625" hidden="1" customWidth="1"/>
    <col min="10" max="10" width="11.140625" style="155" hidden="1" customWidth="1"/>
    <col min="11" max="25" width="9.140625" hidden="1" customWidth="1"/>
  </cols>
  <sheetData>
    <row r="1" spans="2:10">
      <c r="C1" s="649" t="s">
        <v>33</v>
      </c>
    </row>
    <row r="2" spans="2:10" ht="9.9499999999999993" customHeight="1" thickBot="1"/>
    <row r="3" spans="2:10" ht="23.25">
      <c r="B3" s="1102" t="s">
        <v>869</v>
      </c>
      <c r="C3" s="1103"/>
      <c r="D3" s="1103"/>
      <c r="E3" s="1103"/>
      <c r="F3" s="1104"/>
    </row>
    <row r="4" spans="2:10" ht="5.0999999999999996" customHeight="1">
      <c r="B4" s="360"/>
      <c r="F4" s="363"/>
    </row>
    <row r="5" spans="2:10" ht="31.5">
      <c r="B5" s="360"/>
      <c r="C5" s="586" t="s">
        <v>870</v>
      </c>
      <c r="D5" s="587" t="s">
        <v>871</v>
      </c>
      <c r="E5" s="588" t="s">
        <v>872</v>
      </c>
      <c r="F5" s="363"/>
    </row>
    <row r="6" spans="2:10" ht="15.75">
      <c r="B6" s="360"/>
      <c r="C6" s="581" t="s">
        <v>873</v>
      </c>
      <c r="D6" s="582"/>
      <c r="E6" s="583"/>
      <c r="F6" s="363"/>
    </row>
    <row r="7" spans="2:10">
      <c r="B7" s="360"/>
      <c r="C7" s="579" t="s">
        <v>874</v>
      </c>
      <c r="D7" s="580" t="str">
        <f>+'1. Access Requirements'!S68</f>
        <v>Not Complete</v>
      </c>
      <c r="E7" s="589" t="s">
        <v>875</v>
      </c>
      <c r="F7" s="363"/>
      <c r="H7" s="47" t="s">
        <v>36</v>
      </c>
      <c r="J7" s="155">
        <f>IF(D7="Complete",0,1)</f>
        <v>1</v>
      </c>
    </row>
    <row r="8" spans="2:10">
      <c r="B8" s="360"/>
      <c r="C8" s="579" t="s">
        <v>876</v>
      </c>
      <c r="D8" s="580" t="str">
        <f>+'1. Access Requirements'!S74</f>
        <v>Not Applicable</v>
      </c>
      <c r="E8" s="658" t="s">
        <v>875</v>
      </c>
      <c r="F8" s="363"/>
      <c r="H8" s="47" t="s">
        <v>39</v>
      </c>
      <c r="J8" s="659">
        <f>IF(D8&lt;&gt;"Not Complete",0,1)</f>
        <v>0</v>
      </c>
    </row>
    <row r="9" spans="2:10" ht="31.5">
      <c r="B9" s="360"/>
      <c r="C9" s="584" t="s">
        <v>877</v>
      </c>
      <c r="D9" s="705"/>
      <c r="E9" s="706"/>
      <c r="F9" s="363"/>
    </row>
    <row r="10" spans="2:10">
      <c r="B10" s="360"/>
      <c r="C10" s="703" t="s">
        <v>878</v>
      </c>
      <c r="D10" s="704" t="str">
        <f>+'2. Applicant Organization'!AU21</f>
        <v>Not Complete</v>
      </c>
      <c r="E10" s="702" t="s">
        <v>875</v>
      </c>
      <c r="F10" s="363"/>
      <c r="J10" s="155">
        <f>IF(D10="Complete",0,1)</f>
        <v>1</v>
      </c>
    </row>
    <row r="11" spans="2:10">
      <c r="B11" s="360"/>
      <c r="C11" s="579" t="s">
        <v>879</v>
      </c>
      <c r="D11" s="580" t="str">
        <f>+'2. Applicant Organization'!AU70</f>
        <v>Not Complete</v>
      </c>
      <c r="E11" s="658" t="s">
        <v>875</v>
      </c>
      <c r="F11" s="363"/>
      <c r="J11" s="155">
        <f>IF(D11="Complete",0,1)</f>
        <v>1</v>
      </c>
    </row>
    <row r="12" spans="2:10">
      <c r="B12" s="360"/>
      <c r="C12" s="579" t="s">
        <v>173</v>
      </c>
      <c r="D12" s="580" t="str">
        <f>+'2. Applicant Organization'!AU105</f>
        <v>Not Complete</v>
      </c>
      <c r="E12" s="658" t="s">
        <v>875</v>
      </c>
      <c r="F12" s="363"/>
      <c r="J12" s="155">
        <f>IF(D12="Complete",0,1)</f>
        <v>1</v>
      </c>
    </row>
    <row r="13" spans="2:10">
      <c r="B13" s="360"/>
      <c r="C13" s="579" t="s">
        <v>880</v>
      </c>
      <c r="D13" s="580" t="str">
        <f>+'2. Applicant Organization'!AU119</f>
        <v>Not Applicable</v>
      </c>
      <c r="E13" s="657" t="s">
        <v>875</v>
      </c>
      <c r="F13" s="363"/>
      <c r="J13" s="659">
        <f>IF(D13&lt;&gt;"Not Complete",0,1)</f>
        <v>0</v>
      </c>
    </row>
    <row r="14" spans="2:10" ht="15.75">
      <c r="B14" s="360"/>
      <c r="C14" s="585" t="s">
        <v>881</v>
      </c>
      <c r="D14" s="582"/>
      <c r="E14" s="583"/>
      <c r="F14" s="363"/>
    </row>
    <row r="15" spans="2:10">
      <c r="B15" s="360"/>
      <c r="C15" s="579" t="s">
        <v>209</v>
      </c>
      <c r="D15" s="580" t="str">
        <f>+'3. Program Timeline'!V18</f>
        <v>Not Complete</v>
      </c>
      <c r="E15" s="658" t="s">
        <v>875</v>
      </c>
      <c r="F15" s="363"/>
      <c r="J15" s="155">
        <f>IF(D15="Complete",0,1)</f>
        <v>1</v>
      </c>
    </row>
    <row r="16" spans="2:10">
      <c r="B16" s="360"/>
      <c r="C16" s="579" t="s">
        <v>225</v>
      </c>
      <c r="D16" s="580" t="str">
        <f>+'3. Program Timeline'!V43</f>
        <v>Not Complete</v>
      </c>
      <c r="E16" s="658" t="s">
        <v>875</v>
      </c>
      <c r="F16" s="363"/>
      <c r="J16" s="155">
        <f>IF(D16="Complete",0,1)</f>
        <v>1</v>
      </c>
    </row>
    <row r="17" spans="2:10" ht="15.75">
      <c r="B17" s="360"/>
      <c r="C17" s="581" t="s">
        <v>882</v>
      </c>
      <c r="D17" s="582"/>
      <c r="E17" s="583"/>
      <c r="F17" s="363"/>
    </row>
    <row r="18" spans="2:10">
      <c r="B18" s="360"/>
      <c r="C18" s="579" t="s">
        <v>265</v>
      </c>
      <c r="D18" s="580" t="str">
        <f>+'4. Program Staff'!T17</f>
        <v>Not Complete</v>
      </c>
      <c r="E18" s="658" t="s">
        <v>875</v>
      </c>
      <c r="F18" s="363"/>
      <c r="J18" s="155">
        <f>IF(D18="Complete",0,1)</f>
        <v>1</v>
      </c>
    </row>
    <row r="19" spans="2:10">
      <c r="B19" s="360"/>
      <c r="C19" s="579" t="s">
        <v>267</v>
      </c>
      <c r="D19" s="580" t="str">
        <f>+'4. Program Staff'!T103</f>
        <v>Not Complete</v>
      </c>
      <c r="E19" s="658" t="s">
        <v>875</v>
      </c>
      <c r="F19" s="363"/>
      <c r="J19" s="155">
        <f>IF(D19="Complete",0,1)</f>
        <v>1</v>
      </c>
    </row>
    <row r="20" spans="2:10" ht="15.75">
      <c r="B20" s="360"/>
      <c r="C20" s="581" t="s">
        <v>883</v>
      </c>
      <c r="D20" s="582"/>
      <c r="E20" s="583"/>
      <c r="F20" s="363"/>
    </row>
    <row r="21" spans="2:10">
      <c r="B21" s="360"/>
      <c r="C21" s="579" t="s">
        <v>314</v>
      </c>
      <c r="D21" s="580" t="str">
        <f>+'5. After School Instruction'!X17</f>
        <v>Not Complete</v>
      </c>
      <c r="E21" s="658" t="s">
        <v>875</v>
      </c>
      <c r="F21" s="363"/>
      <c r="J21" s="155">
        <f>IF(D21="Complete",0,1)</f>
        <v>1</v>
      </c>
    </row>
    <row r="22" spans="2:10">
      <c r="B22" s="360"/>
      <c r="C22" s="579" t="s">
        <v>328</v>
      </c>
      <c r="D22" s="580" t="str">
        <f>+'5. After School Instruction'!X51</f>
        <v>Not Complete</v>
      </c>
      <c r="E22" s="658" t="s">
        <v>875</v>
      </c>
      <c r="F22" s="363"/>
      <c r="J22" s="155">
        <f>IF(D22="Complete",0,1)</f>
        <v>1</v>
      </c>
    </row>
    <row r="23" spans="2:10">
      <c r="B23" s="360"/>
      <c r="C23" s="579" t="s">
        <v>344</v>
      </c>
      <c r="D23" s="580" t="str">
        <f>+'5. After School Instruction'!X69</f>
        <v>Not Complete</v>
      </c>
      <c r="E23" s="658" t="s">
        <v>875</v>
      </c>
      <c r="F23" s="363"/>
      <c r="J23" s="155">
        <f>IF(D23="Complete",0,1)</f>
        <v>1</v>
      </c>
    </row>
    <row r="24" spans="2:10">
      <c r="B24" s="360"/>
      <c r="C24" s="579" t="s">
        <v>349</v>
      </c>
      <c r="D24" s="580" t="str">
        <f>+'5. After School Instruction'!X130</f>
        <v>Not Complete</v>
      </c>
      <c r="E24" s="658" t="s">
        <v>875</v>
      </c>
      <c r="F24" s="363"/>
      <c r="J24" s="155">
        <f>IF(D24="Complete",0,1)</f>
        <v>1</v>
      </c>
    </row>
    <row r="25" spans="2:10" ht="15.75">
      <c r="B25" s="360"/>
      <c r="C25" s="581" t="s">
        <v>884</v>
      </c>
      <c r="D25" s="582"/>
      <c r="E25" s="583"/>
      <c r="F25" s="363"/>
    </row>
    <row r="26" spans="2:10">
      <c r="B26" s="360"/>
      <c r="C26" s="579" t="s">
        <v>406</v>
      </c>
      <c r="D26" s="580" t="str">
        <f>+'6. Enhancement Activities'!P38</f>
        <v>Not Complete</v>
      </c>
      <c r="E26" s="589" t="s">
        <v>875</v>
      </c>
      <c r="F26" s="363"/>
      <c r="J26" s="155">
        <f>IF(D26="Complete",0,1)</f>
        <v>1</v>
      </c>
    </row>
    <row r="27" spans="2:10" ht="15.75">
      <c r="B27" s="360"/>
      <c r="C27" s="581" t="s">
        <v>885</v>
      </c>
      <c r="D27" s="582"/>
      <c r="E27" s="583"/>
      <c r="F27" s="363"/>
    </row>
    <row r="28" spans="2:10">
      <c r="B28" s="360"/>
      <c r="C28" s="579" t="s">
        <v>233</v>
      </c>
      <c r="D28" s="580" t="str">
        <f>+'7. Intensive Sessions'!U27</f>
        <v>Not Applicable</v>
      </c>
      <c r="E28" s="658" t="s">
        <v>875</v>
      </c>
      <c r="F28" s="363"/>
      <c r="J28" s="659">
        <f>IF(D28&lt;&gt;"Not Complete",0,1)</f>
        <v>0</v>
      </c>
    </row>
    <row r="29" spans="2:10">
      <c r="B29" s="360"/>
      <c r="C29" s="579" t="s">
        <v>452</v>
      </c>
      <c r="D29" s="580" t="str">
        <f>+'7. Intensive Sessions'!U97</f>
        <v>Not Applicable</v>
      </c>
      <c r="E29" s="658" t="s">
        <v>875</v>
      </c>
      <c r="F29" s="363"/>
      <c r="J29" s="659">
        <f>IF(D29&lt;&gt;"Not Complete",0,1)</f>
        <v>0</v>
      </c>
    </row>
    <row r="30" spans="2:10" ht="15.75">
      <c r="B30" s="360"/>
      <c r="C30" s="581" t="s">
        <v>886</v>
      </c>
      <c r="D30" s="582"/>
      <c r="E30" s="583"/>
      <c r="F30" s="363"/>
    </row>
    <row r="31" spans="2:10">
      <c r="B31" s="360"/>
      <c r="C31" s="579" t="s">
        <v>887</v>
      </c>
      <c r="D31" s="580" t="str">
        <f>+'8. Summary'!O7</f>
        <v>Not Complete</v>
      </c>
      <c r="E31" s="589" t="s">
        <v>875</v>
      </c>
      <c r="F31" s="363"/>
      <c r="J31" s="155">
        <f>IF(D31="Complete",0,1)</f>
        <v>1</v>
      </c>
    </row>
    <row r="32" spans="2:10" ht="15.75">
      <c r="B32" s="360"/>
      <c r="C32" s="581" t="s">
        <v>888</v>
      </c>
      <c r="D32" s="582"/>
      <c r="E32" s="583"/>
      <c r="F32" s="363"/>
      <c r="I32" t="s">
        <v>889</v>
      </c>
      <c r="J32" s="155">
        <f>SUM(J7:J31)</f>
        <v>14</v>
      </c>
    </row>
    <row r="33" spans="2:10">
      <c r="B33" s="360"/>
      <c r="C33" s="579" t="s">
        <v>511</v>
      </c>
      <c r="D33" s="580" t="str">
        <f>+'U.S. Embassy_Consulate &amp; RELO'!V13</f>
        <v>Not Complete</v>
      </c>
      <c r="E33" s="589" t="s">
        <v>875</v>
      </c>
      <c r="F33" s="363"/>
      <c r="J33" s="155" t="str">
        <f>IF(J32&gt;0,"Incomplete","Complete")</f>
        <v>Incomplete</v>
      </c>
    </row>
    <row r="34" spans="2:10">
      <c r="B34" s="360"/>
      <c r="C34" s="579" t="s">
        <v>532</v>
      </c>
      <c r="D34" s="580" t="str">
        <f>+'U.S. Embassy_Consulate &amp; RELO'!W41</f>
        <v>Not Complete</v>
      </c>
      <c r="E34" s="658" t="s">
        <v>875</v>
      </c>
      <c r="F34" s="363"/>
    </row>
    <row r="35" spans="2:10">
      <c r="B35" s="360"/>
      <c r="C35" s="579" t="s">
        <v>536</v>
      </c>
      <c r="D35" s="580" t="str">
        <f>+'U.S. Embassy_Consulate &amp; RELO'!V43</f>
        <v>Not Complete</v>
      </c>
      <c r="E35" s="658" t="s">
        <v>875</v>
      </c>
      <c r="F35" s="363"/>
    </row>
    <row r="36" spans="2:10" ht="15.75" thickBot="1">
      <c r="B36" s="370"/>
      <c r="C36" s="371"/>
      <c r="D36" s="458"/>
      <c r="E36" s="458"/>
      <c r="F36" s="372"/>
    </row>
  </sheetData>
  <sheetProtection algorithmName="SHA-512" hashValue="LIawedaYRxT2PQAq5gw6aqYpjUc50NJIVBMbvwI4Nf9vQHiT92VrcRmdkp5xKCGfpCQ6ITGDd9Esd+PTFMSfLg==" saltValue="sIfzvgrtlxSw7J+aRYmb/A==" spinCount="100000" sheet="1" objects="1" scenarios="1"/>
  <mergeCells count="1">
    <mergeCell ref="B3:F3"/>
  </mergeCells>
  <conditionalFormatting sqref="E7:E13 E17:E35">
    <cfRule type="expression" dxfId="5" priority="6">
      <formula>$D7="Not Complete"</formula>
    </cfRule>
  </conditionalFormatting>
  <conditionalFormatting sqref="D7:D13 D17:D35">
    <cfRule type="expression" dxfId="4" priority="4">
      <formula>$D7="Not Applicable"</formula>
    </cfRule>
    <cfRule type="expression" dxfId="3" priority="5">
      <formula>$D7="Not Complete"</formula>
    </cfRule>
  </conditionalFormatting>
  <conditionalFormatting sqref="E14:E16">
    <cfRule type="expression" dxfId="2" priority="3">
      <formula>$D14="Not Complete"</formula>
    </cfRule>
  </conditionalFormatting>
  <conditionalFormatting sqref="D14:D16">
    <cfRule type="expression" dxfId="1" priority="1">
      <formula>$D14="Not Applicable"</formula>
    </cfRule>
    <cfRule type="expression" dxfId="0" priority="2">
      <formula>$D14="Not Complete"</formula>
    </cfRule>
  </conditionalFormatting>
  <hyperlinks>
    <hyperlink ref="E7" location="'1. Access Requirements'!B8" display="Click here to complete." xr:uid="{00000000-0004-0000-0B00-000000000000}"/>
    <hyperlink ref="E8" location="'1. Access Requirements'!B70" display="Click here to complete." xr:uid="{00000000-0004-0000-0B00-000001000000}"/>
    <hyperlink ref="E11" location="'2. Applicant Organization'!G51" display="Click here to complete." xr:uid="{00000000-0004-0000-0B00-000002000000}"/>
    <hyperlink ref="E12" location="'2. Applicant Organization'!I90" display="Click here to complete." xr:uid="{00000000-0004-0000-0B00-000003000000}"/>
    <hyperlink ref="E13" location="'2. Applicant Organization'!E122" display="Click here to complete." xr:uid="{00000000-0004-0000-0B00-000004000000}"/>
    <hyperlink ref="E18" location="'4. Program Staff'!D11" display="Click here to complete." xr:uid="{00000000-0004-0000-0B00-000005000000}"/>
    <hyperlink ref="E19" location="'4. Program Staff'!I33" display="Click here to complete." xr:uid="{00000000-0004-0000-0B00-000006000000}"/>
    <hyperlink ref="E26" location="'6. Enhancement Activities'!B8" display="Click here to complete." xr:uid="{00000000-0004-0000-0B00-000007000000}"/>
    <hyperlink ref="E28" location="'7. Intensive Sessions'!H13" display="Click here to complete." xr:uid="{00000000-0004-0000-0B00-000008000000}"/>
    <hyperlink ref="E29" location="'7. Intensive Sessions'!E57" display="Click here to complete." xr:uid="{00000000-0004-0000-0B00-000009000000}"/>
    <hyperlink ref="E31" location="'8. Summary'!E7" display="Click here to complete." xr:uid="{00000000-0004-0000-0B00-00000A000000}"/>
    <hyperlink ref="E33" location="'U.S. Embassy_Consulate &amp; RELO'!B8" display="Click here to complete." xr:uid="{00000000-0004-0000-0B00-00000B000000}"/>
    <hyperlink ref="E34" location="'U.S. Embassy_Consulate &amp; RELO'!D62" display="Click here to complete." xr:uid="{00000000-0004-0000-0B00-00000C000000}"/>
    <hyperlink ref="E35" location="'U.S. Embassy_Consulate &amp; RELO'!K45" display="Click here to complete." xr:uid="{00000000-0004-0000-0B00-00000D000000}"/>
    <hyperlink ref="E15" location="'3. Program Timeline'!G17" display="Click here to complete." xr:uid="{00000000-0004-0000-0B00-00000E000000}"/>
    <hyperlink ref="E16" location="'3. Program Timeline'!I39" display="Click here to complete." xr:uid="{00000000-0004-0000-0B00-00000F000000}"/>
    <hyperlink ref="C1" location="'Cover sheet'!A1" display="Click Here to Return to Cover Sheet" xr:uid="{00000000-0004-0000-0B00-000010000000}"/>
    <hyperlink ref="E10" location="'2. Applicant Organization'!E10" display="Click here to complete." xr:uid="{00000000-0004-0000-0B00-000011000000}"/>
    <hyperlink ref="E24" location="'5. After School Instruction'!E90" display="Click here to complete." xr:uid="{00000000-0004-0000-0B00-000012000000}"/>
    <hyperlink ref="E23" location="'5. After School Instruction'!D66" display="Click here to complete." xr:uid="{00000000-0004-0000-0B00-000013000000}"/>
    <hyperlink ref="E22" location="'5. After School Instruction'!G43" display="Click here to complete." xr:uid="{00000000-0004-0000-0B00-000014000000}"/>
    <hyperlink ref="E21" location="'5. After School Instruction'!I12" display="Click here to complete." xr:uid="{00000000-0004-0000-0B00-000015000000}"/>
  </hyperlinks>
  <pageMargins left="0.7" right="0.7" top="0.75" bottom="0.75" header="0.3" footer="0.3"/>
  <pageSetup scale="80"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SharedWithUsers xmlns="04e82aa0-40f4-496a-be16-ffba268caa2d">
      <UserInfo>
        <DisplayName>Megan Barry</DisplayName>
        <AccountId>34</AccountId>
        <AccountType/>
      </UserInfo>
    </SharedWithUsers>
    <lcf76f155ced4ddcb4097134ff3c332f xmlns="b88e63cb-9f29-4d1a-a694-14334bf393f6">
      <Terms xmlns="http://schemas.microsoft.com/office/infopath/2007/PartnerControls"/>
    </lcf76f155ced4ddcb4097134ff3c332f>
    <TaxCatchAll xmlns="04e82aa0-40f4-496a-be16-ffba268caa2d" xsi:nil="true"/>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574959EDC2A2B247B713374C03DFA8F7" ma:contentTypeVersion="18" ma:contentTypeDescription="Create a new document." ma:contentTypeScope="" ma:versionID="b4c9d3b2ceff5b6b2b9ee9e69620d831">
  <xsd:schema xmlns:xsd="http://www.w3.org/2001/XMLSchema" xmlns:xs="http://www.w3.org/2001/XMLSchema" xmlns:p="http://schemas.microsoft.com/office/2006/metadata/properties" xmlns:ns2="b88e63cb-9f29-4d1a-a694-14334bf393f6" xmlns:ns3="04e82aa0-40f4-496a-be16-ffba268caa2d" targetNamespace="http://schemas.microsoft.com/office/2006/metadata/properties" ma:root="true" ma:fieldsID="d6f7f303eac245755befbe09c6610617" ns2:_="" ns3:_="">
    <xsd:import namespace="b88e63cb-9f29-4d1a-a694-14334bf393f6"/>
    <xsd:import namespace="04e82aa0-40f4-496a-be16-ffba268caa2d"/>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LengthInSeconds" minOccurs="0"/>
                <xsd:element ref="ns2:MediaServiceAutoTags" minOccurs="0"/>
                <xsd:element ref="ns2:MediaServiceGenerationTime" minOccurs="0"/>
                <xsd:element ref="ns2:MediaServiceEventHashCode" minOccurs="0"/>
                <xsd:element ref="ns2:MediaServiceOCR" minOccurs="0"/>
                <xsd:element ref="ns3:TaxCatchAll" minOccurs="0"/>
                <xsd:element ref="ns2:MediaServiceLocation" minOccurs="0"/>
                <xsd:element ref="ns2:lcf76f155ced4ddcb4097134ff3c332f" minOccurs="0"/>
                <xsd:element ref="ns3:SharedWithUsers" minOccurs="0"/>
                <xsd:element ref="ns3:SharedWithDetails"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88e63cb-9f29-4d1a-a694-14334bf393f6"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LengthInSeconds" ma:index="11" nillable="true" ma:displayName="MediaLengthInSeconds" ma:hidden="true" ma:internalName="MediaLengthInSeconds" ma:readOnly="true">
      <xsd:simpleType>
        <xsd:restriction base="dms:Unknown"/>
      </xsd:simpleType>
    </xsd:element>
    <xsd:element name="MediaServiceAutoTags" ma:index="12" nillable="true" ma:displayName="Tags" ma:internalName="MediaServiceAutoTags"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Location" ma:index="17" nillable="true" ma:displayName="Location" ma:internalName="MediaServiceLocation" ma:readOnly="true">
      <xsd:simpleType>
        <xsd:restriction base="dms:Text"/>
      </xsd:simpleType>
    </xsd:element>
    <xsd:element name="lcf76f155ced4ddcb4097134ff3c332f" ma:index="19" nillable="true" ma:taxonomy="true" ma:internalName="lcf76f155ced4ddcb4097134ff3c332f" ma:taxonomyFieldName="MediaServiceImageTags" ma:displayName="Image Tags" ma:readOnly="false" ma:fieldId="{5cf76f15-5ced-4ddc-b409-7134ff3c332f}" ma:taxonomyMulti="true" ma:sspId="10c4236b-c3ef-4727-9e6d-e99ea6badddd"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2"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3"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04e82aa0-40f4-496a-be16-ffba268caa2d" elementFormDefault="qualified">
    <xsd:import namespace="http://schemas.microsoft.com/office/2006/documentManagement/types"/>
    <xsd:import namespace="http://schemas.microsoft.com/office/infopath/2007/PartnerControls"/>
    <xsd:element name="TaxCatchAll" ma:index="16" nillable="true" ma:displayName="Taxonomy Catch All Column" ma:hidden="true" ma:list="{966fc447-8314-4a9f-bbe4-2f9e24a33975}" ma:internalName="TaxCatchAll" ma:showField="CatchAllData" ma:web="04e82aa0-40f4-496a-be16-ffba268caa2d">
      <xsd:complexType>
        <xsd:complexContent>
          <xsd:extension base="dms:MultiChoiceLookup">
            <xsd:sequence>
              <xsd:element name="Value" type="dms:Lookup" maxOccurs="unbounded" minOccurs="0" nillable="true"/>
            </xsd:sequence>
          </xsd:extension>
        </xsd:complexContent>
      </xsd:complexType>
    </xsd:element>
    <xsd:element name="SharedWithUsers" ma:index="2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1"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E1006B98-67CA-4CCD-BB25-7F7C7DA8AF4A}"/>
</file>

<file path=customXml/itemProps2.xml><?xml version="1.0" encoding="utf-8"?>
<ds:datastoreItem xmlns:ds="http://schemas.openxmlformats.org/officeDocument/2006/customXml" ds:itemID="{929D4E3C-039E-4381-8DC3-50070C194D9B}"/>
</file>

<file path=customXml/itemProps3.xml><?xml version="1.0" encoding="utf-8"?>
<ds:datastoreItem xmlns:ds="http://schemas.openxmlformats.org/officeDocument/2006/customXml" ds:itemID="{E4385617-7A6D-4647-94FD-6EED82F19404}"/>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Darlene</dc:creator>
  <cp:keywords/>
  <dc:description/>
  <cp:lastModifiedBy>Mirzoeva, Nigina U (Dushanbe)</cp:lastModifiedBy>
  <cp:revision/>
  <dcterms:created xsi:type="dcterms:W3CDTF">2015-12-08T19:12:38Z</dcterms:created>
  <dcterms:modified xsi:type="dcterms:W3CDTF">2024-04-24T05:34:19Z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0x010100574959EDC2A2B247B713374C03DFA8F7</vt:lpwstr>
  </property>
  <property fmtid="{D5CDD505-2E9C-101B-9397-08002B2CF9AE}" pid="3" name="_NewReviewCycle">
    <vt:lpwstr/>
  </property>
  <property fmtid="{D5CDD505-2E9C-101B-9397-08002B2CF9AE}" pid="4" name="AuthorIds_UIVersion_512">
    <vt:lpwstr>25</vt:lpwstr>
  </property>
  <property fmtid="{D5CDD505-2E9C-101B-9397-08002B2CF9AE}" pid="5" name="AuthorIds_UIVersion_171008">
    <vt:lpwstr>25</vt:lpwstr>
  </property>
  <property fmtid="{D5CDD505-2E9C-101B-9397-08002B2CF9AE}" pid="6" name="MediaServiceImageTags">
    <vt:lpwstr/>
  </property>
  <property fmtid="{D5CDD505-2E9C-101B-9397-08002B2CF9AE}" pid="7" name="MSIP_Label_1665d9ee-429a-4d5f-97cc-cfb56e044a6e_Enabled">
    <vt:lpwstr>true</vt:lpwstr>
  </property>
  <property fmtid="{D5CDD505-2E9C-101B-9397-08002B2CF9AE}" pid="8" name="MSIP_Label_1665d9ee-429a-4d5f-97cc-cfb56e044a6e_SetDate">
    <vt:lpwstr>2023-07-05T05:31:17Z</vt:lpwstr>
  </property>
  <property fmtid="{D5CDD505-2E9C-101B-9397-08002B2CF9AE}" pid="9" name="MSIP_Label_1665d9ee-429a-4d5f-97cc-cfb56e044a6e_Method">
    <vt:lpwstr>Privileged</vt:lpwstr>
  </property>
  <property fmtid="{D5CDD505-2E9C-101B-9397-08002B2CF9AE}" pid="10" name="MSIP_Label_1665d9ee-429a-4d5f-97cc-cfb56e044a6e_Name">
    <vt:lpwstr>1665d9ee-429a-4d5f-97cc-cfb56e044a6e</vt:lpwstr>
  </property>
  <property fmtid="{D5CDD505-2E9C-101B-9397-08002B2CF9AE}" pid="11" name="MSIP_Label_1665d9ee-429a-4d5f-97cc-cfb56e044a6e_SiteId">
    <vt:lpwstr>66cf5074-5afe-48d1-a691-a12b2121f44b</vt:lpwstr>
  </property>
  <property fmtid="{D5CDD505-2E9C-101B-9397-08002B2CF9AE}" pid="12" name="MSIP_Label_1665d9ee-429a-4d5f-97cc-cfb56e044a6e_ActionId">
    <vt:lpwstr>61ea16cf-627f-469a-bff7-440b25973289</vt:lpwstr>
  </property>
  <property fmtid="{D5CDD505-2E9C-101B-9397-08002B2CF9AE}" pid="13" name="MSIP_Label_1665d9ee-429a-4d5f-97cc-cfb56e044a6e_ContentBits">
    <vt:lpwstr>0</vt:lpwstr>
  </property>
</Properties>
</file>