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da.net\NRCS\HOME\UTSA2\NRCS\michele.devaney\Documents\Grants.gov\NHQ\RCPP\RCPP FY22 Grants\Final Versions\"/>
    </mc:Choice>
  </mc:AlternateContent>
  <xr:revisionPtr revIDLastSave="0" documentId="8_{0725B0A0-7DE4-4B7A-98D0-28606B6D076E}" xr6:coauthVersionLast="47" xr6:coauthVersionMax="47" xr10:uidLastSave="{00000000-0000-0000-0000-000000000000}"/>
  <bookViews>
    <workbookView xWindow="-120" yWindow="-120" windowWidth="29040" windowHeight="15840" xr2:uid="{14E4B59F-ED81-4860-915A-DB776B83C5AB}"/>
  </bookViews>
  <sheets>
    <sheet name="RCPP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3" l="1"/>
  <c r="E22" i="3"/>
  <c r="F22" i="3"/>
  <c r="G22" i="3"/>
  <c r="C22" i="3"/>
  <c r="I35" i="3"/>
  <c r="G34" i="3"/>
  <c r="F34" i="3"/>
  <c r="E34" i="3"/>
  <c r="D34" i="3"/>
  <c r="C34" i="3"/>
  <c r="I23" i="3"/>
  <c r="I49" i="3"/>
  <c r="C6" i="3"/>
  <c r="C5" i="3" s="1"/>
  <c r="I15" i="3"/>
  <c r="D14" i="3"/>
  <c r="E14" i="3"/>
  <c r="G14" i="3"/>
  <c r="C14" i="3"/>
  <c r="I42" i="3"/>
  <c r="D41" i="3"/>
  <c r="F41" i="3"/>
  <c r="G41" i="3"/>
  <c r="I44" i="3"/>
  <c r="D32" i="3"/>
  <c r="E32" i="3"/>
  <c r="F32" i="3"/>
  <c r="G32" i="3"/>
  <c r="C32" i="3"/>
  <c r="C43" i="3"/>
  <c r="C41" i="3"/>
  <c r="I31" i="3"/>
  <c r="I33" i="3"/>
  <c r="D30" i="3"/>
  <c r="D29" i="3" s="1"/>
  <c r="E30" i="3"/>
  <c r="E29" i="3" s="1"/>
  <c r="F30" i="3"/>
  <c r="F29" i="3" s="1"/>
  <c r="G30" i="3"/>
  <c r="C30" i="3"/>
  <c r="E41" i="3"/>
  <c r="G43" i="3"/>
  <c r="F43" i="3"/>
  <c r="E43" i="3"/>
  <c r="D43" i="3"/>
  <c r="C45" i="3"/>
  <c r="I7" i="3"/>
  <c r="I8" i="3"/>
  <c r="D6" i="3"/>
  <c r="D5" i="3" s="1"/>
  <c r="E6" i="3"/>
  <c r="E5" i="3" s="1"/>
  <c r="F6" i="3"/>
  <c r="F5" i="3" s="1"/>
  <c r="G6" i="3"/>
  <c r="G5" i="3" s="1"/>
  <c r="E45" i="3"/>
  <c r="F45" i="3"/>
  <c r="I47" i="3"/>
  <c r="I46" i="3"/>
  <c r="G45" i="3"/>
  <c r="D45" i="3"/>
  <c r="I40" i="3"/>
  <c r="I39" i="3"/>
  <c r="I38" i="3"/>
  <c r="G37" i="3"/>
  <c r="F37" i="3"/>
  <c r="E37" i="3"/>
  <c r="D37" i="3"/>
  <c r="C37" i="3"/>
  <c r="I12" i="3"/>
  <c r="I13" i="3"/>
  <c r="I11" i="3"/>
  <c r="D10" i="3"/>
  <c r="E10" i="3"/>
  <c r="F10" i="3"/>
  <c r="G10" i="3"/>
  <c r="C10" i="3"/>
  <c r="I17" i="3"/>
  <c r="G16" i="3"/>
  <c r="F16" i="3"/>
  <c r="E16" i="3"/>
  <c r="D16" i="3"/>
  <c r="C16" i="3"/>
  <c r="I20" i="3"/>
  <c r="I19" i="3"/>
  <c r="I34" i="3" l="1"/>
  <c r="C29" i="3"/>
  <c r="G29" i="3"/>
  <c r="F14" i="3"/>
  <c r="I14" i="3" s="1"/>
  <c r="I30" i="3"/>
  <c r="I32" i="3"/>
  <c r="I41" i="3"/>
  <c r="I43" i="3"/>
  <c r="I6" i="3"/>
  <c r="I37" i="3"/>
  <c r="I45" i="3"/>
  <c r="I10" i="3"/>
  <c r="I16" i="3"/>
  <c r="I29" i="3" l="1"/>
  <c r="I5" i="3"/>
  <c r="C48" i="3" l="1"/>
  <c r="C36" i="3" l="1"/>
  <c r="C51" i="3" l="1"/>
  <c r="G48" i="3"/>
  <c r="G36" i="3" s="1"/>
  <c r="G51" i="3" s="1"/>
  <c r="D48" i="3"/>
  <c r="D36" i="3" s="1"/>
  <c r="E48" i="3"/>
  <c r="E36" i="3" s="1"/>
  <c r="E51" i="3" s="1"/>
  <c r="F48" i="3"/>
  <c r="F36" i="3" s="1"/>
  <c r="F51" i="3" s="1"/>
  <c r="D51" i="3" l="1"/>
  <c r="I51" i="3" s="1"/>
  <c r="I36" i="3"/>
  <c r="I48" i="3"/>
  <c r="C18" i="3" l="1"/>
  <c r="C9" i="3" s="1"/>
  <c r="C25" i="3" l="1"/>
  <c r="F18" i="3"/>
  <c r="F9" i="3" s="1"/>
  <c r="F25" i="3" s="1"/>
  <c r="E18" i="3"/>
  <c r="E9" i="3" s="1"/>
  <c r="E25" i="3" s="1"/>
  <c r="G18" i="3"/>
  <c r="G9" i="3" s="1"/>
  <c r="G25" i="3" s="1"/>
  <c r="I22" i="3"/>
  <c r="D18" i="3"/>
  <c r="I18" i="3" l="1"/>
  <c r="D9" i="3"/>
  <c r="D25" i="3" l="1"/>
  <c r="I25" i="3" s="1"/>
  <c r="I9" i="3"/>
</calcChain>
</file>

<file path=xl/sharedStrings.xml><?xml version="1.0" encoding="utf-8"?>
<sst xmlns="http://schemas.openxmlformats.org/spreadsheetml/2006/main" count="58" uniqueCount="33">
  <si>
    <t>Year 1</t>
  </si>
  <si>
    <t>Year 2</t>
  </si>
  <si>
    <t>Year 3</t>
  </si>
  <si>
    <t>Total</t>
  </si>
  <si>
    <t>Personnel</t>
  </si>
  <si>
    <t>Name of team member</t>
  </si>
  <si>
    <t>Travel</t>
  </si>
  <si>
    <t>Site Visits</t>
  </si>
  <si>
    <t>Contractual</t>
  </si>
  <si>
    <t>Contractor Name</t>
  </si>
  <si>
    <t>Other</t>
  </si>
  <si>
    <t>NRCS BUDGET</t>
  </si>
  <si>
    <t>Year 4</t>
  </si>
  <si>
    <t>Year 5</t>
  </si>
  <si>
    <t>Financial Assistance</t>
  </si>
  <si>
    <t>Payments to Producers (Land Management)</t>
  </si>
  <si>
    <t>Technical Assistance</t>
  </si>
  <si>
    <t>TOTAL (NRCS Funding)</t>
  </si>
  <si>
    <t>Indirect</t>
  </si>
  <si>
    <t>TOTAL (Partner Contribution)</t>
  </si>
  <si>
    <t>Partner Contribution Budget</t>
  </si>
  <si>
    <t>Fringe</t>
  </si>
  <si>
    <t>Supplies</t>
  </si>
  <si>
    <t>Fringe Benefits on Personnel</t>
  </si>
  <si>
    <t>Name of team member 1</t>
  </si>
  <si>
    <t>Name of team member 2</t>
  </si>
  <si>
    <t>Name of team member 3</t>
  </si>
  <si>
    <t>Cover Crop Seeds</t>
  </si>
  <si>
    <t xml:space="preserve">Mileage for Checkout </t>
  </si>
  <si>
    <t>Precision Ag Equipment (Leased)</t>
  </si>
  <si>
    <t>Partner Conservation District</t>
  </si>
  <si>
    <t>A downloadable Excel spreadsheet of this budget table is available in the Related Documents tab of the Grants.gov opportunity.</t>
  </si>
  <si>
    <t>APPENDIX E - Budget Table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</si>
</sst>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"/>
  </numFmts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4" borderId="0" xfId="0" applyFill="1"/>
    <xf numFmtId="0" fontId="5" fillId="4" borderId="0" xfId="0" applyFont="1" applyFill="1"/>
    <xf numFmtId="164" fontId="0" fillId="2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4" borderId="0" xfId="1" applyNumberFormat="1" applyFont="1" applyFill="1" applyAlignment="1">
      <alignment horizontal="center"/>
    </xf>
    <xf numFmtId="0" fontId="6" fillId="5" borderId="0" xfId="0" applyFont="1" applyFill="1"/>
    <xf numFmtId="0" fontId="7" fillId="5" borderId="0" xfId="0" applyFont="1" applyFill="1"/>
    <xf numFmtId="164" fontId="4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9" fontId="3" fillId="0" borderId="0" xfId="2" applyFont="1"/>
    <xf numFmtId="0" fontId="3" fillId="0" borderId="0" xfId="0" applyFont="1"/>
    <xf numFmtId="9" fontId="3" fillId="0" borderId="0" xfId="0" applyNumberFormat="1" applyFont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4" fillId="5" borderId="0" xfId="1" applyNumberFormat="1" applyFont="1" applyFill="1" applyAlignment="1">
      <alignment horizontal="center"/>
    </xf>
    <xf numFmtId="164" fontId="7" fillId="5" borderId="0" xfId="1" applyNumberFormat="1" applyFont="1" applyFill="1" applyAlignment="1">
      <alignment horizontal="center"/>
    </xf>
    <xf numFmtId="164" fontId="6" fillId="5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/>
    <xf numFmtId="0" fontId="8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DFF-4E7E-4012-ACC3-6411F5D9EA89}">
  <dimension ref="A1:K55"/>
  <sheetViews>
    <sheetView tabSelected="1" workbookViewId="0">
      <selection activeCell="K8" sqref="K8"/>
    </sheetView>
  </sheetViews>
  <sheetFormatPr defaultRowHeight="15" x14ac:dyDescent="0.25"/>
  <cols>
    <col min="1" max="1" width="2.7109375" customWidth="1"/>
    <col min="2" max="2" width="42.42578125" customWidth="1"/>
    <col min="3" max="7" width="14.28515625" style="1" customWidth="1"/>
    <col min="8" max="8" width="1.5703125" style="1" customWidth="1"/>
    <col min="9" max="9" width="16.85546875" style="1" bestFit="1" customWidth="1"/>
  </cols>
  <sheetData>
    <row r="1" spans="1:11" ht="15.75" x14ac:dyDescent="0.25">
      <c r="B1" s="28" t="s">
        <v>32</v>
      </c>
      <c r="C1" s="28"/>
      <c r="D1" s="28"/>
      <c r="E1" s="28"/>
      <c r="F1" s="28"/>
      <c r="G1" s="28"/>
      <c r="H1" s="28"/>
      <c r="I1" s="28"/>
    </row>
    <row r="2" spans="1:11" x14ac:dyDescent="0.25">
      <c r="B2" s="27" t="s">
        <v>31</v>
      </c>
    </row>
    <row r="3" spans="1:11" s="5" customFormat="1" ht="17.25" x14ac:dyDescent="0.3">
      <c r="A3" s="6" t="s">
        <v>11</v>
      </c>
      <c r="B3" s="6"/>
      <c r="C3" s="7"/>
      <c r="D3" s="7"/>
      <c r="E3" s="7"/>
      <c r="F3" s="7"/>
      <c r="G3" s="7"/>
      <c r="H3" s="7"/>
      <c r="I3" s="7"/>
    </row>
    <row r="4" spans="1:11" ht="12.95" customHeight="1" x14ac:dyDescent="0.25">
      <c r="C4" s="1" t="s">
        <v>0</v>
      </c>
      <c r="D4" s="1" t="s">
        <v>1</v>
      </c>
      <c r="E4" s="1" t="s">
        <v>2</v>
      </c>
      <c r="F4" s="1" t="s">
        <v>12</v>
      </c>
      <c r="G4" s="1" t="s">
        <v>13</v>
      </c>
      <c r="H4" s="3"/>
      <c r="I4" s="1" t="s">
        <v>3</v>
      </c>
    </row>
    <row r="5" spans="1:11" ht="18.75" x14ac:dyDescent="0.3">
      <c r="A5" s="10" t="s">
        <v>14</v>
      </c>
      <c r="B5" s="9"/>
      <c r="C5" s="13">
        <f>C6</f>
        <v>573000</v>
      </c>
      <c r="D5" s="13">
        <f t="shared" ref="D5:G5" si="0">D6</f>
        <v>1323000</v>
      </c>
      <c r="E5" s="13">
        <f t="shared" si="0"/>
        <v>1823000</v>
      </c>
      <c r="F5" s="13">
        <f t="shared" si="0"/>
        <v>1823000</v>
      </c>
      <c r="G5" s="13">
        <f t="shared" si="0"/>
        <v>523000</v>
      </c>
      <c r="H5" s="13"/>
      <c r="I5" s="13">
        <f>SUM(C5:G5)</f>
        <v>6065000</v>
      </c>
      <c r="J5" s="18"/>
      <c r="K5" s="19"/>
    </row>
    <row r="6" spans="1:11" ht="12.95" customHeight="1" x14ac:dyDescent="0.25">
      <c r="A6" s="2" t="s">
        <v>8</v>
      </c>
      <c r="B6" s="2"/>
      <c r="C6" s="11">
        <f>SUM(C7:C8)</f>
        <v>573000</v>
      </c>
      <c r="D6" s="11">
        <f>SUM(D7:D8)</f>
        <v>1323000</v>
      </c>
      <c r="E6" s="11">
        <f>SUM(E7:E8)</f>
        <v>1823000</v>
      </c>
      <c r="F6" s="11">
        <f>SUM(F7:F8)</f>
        <v>1823000</v>
      </c>
      <c r="G6" s="11">
        <f>SUM(G7:G8)</f>
        <v>523000</v>
      </c>
      <c r="H6" s="21"/>
      <c r="I6" s="11">
        <f>SUM(C6:G6)</f>
        <v>6065000</v>
      </c>
      <c r="J6" s="19"/>
      <c r="K6" s="19"/>
    </row>
    <row r="7" spans="1:11" ht="12.95" customHeight="1" x14ac:dyDescent="0.25">
      <c r="B7" s="8" t="s">
        <v>15</v>
      </c>
      <c r="C7" s="12">
        <v>500000</v>
      </c>
      <c r="D7" s="12">
        <v>1250000</v>
      </c>
      <c r="E7" s="12">
        <v>1750000</v>
      </c>
      <c r="F7" s="12">
        <v>1750000</v>
      </c>
      <c r="G7" s="12">
        <v>450000</v>
      </c>
      <c r="H7" s="21"/>
      <c r="I7" s="12">
        <f t="shared" ref="I7:I8" si="1">SUM(C7:G7)</f>
        <v>5700000</v>
      </c>
      <c r="J7" s="19"/>
      <c r="K7" s="19"/>
    </row>
    <row r="8" spans="1:11" ht="12.95" customHeight="1" x14ac:dyDescent="0.25">
      <c r="B8" t="s">
        <v>9</v>
      </c>
      <c r="C8" s="12">
        <v>73000</v>
      </c>
      <c r="D8" s="12">
        <v>73000</v>
      </c>
      <c r="E8" s="12">
        <v>73000</v>
      </c>
      <c r="F8" s="12">
        <v>73000</v>
      </c>
      <c r="G8" s="12">
        <v>73000</v>
      </c>
      <c r="H8" s="21"/>
      <c r="I8" s="12">
        <f t="shared" si="1"/>
        <v>365000</v>
      </c>
      <c r="J8" s="19"/>
      <c r="K8" s="19"/>
    </row>
    <row r="9" spans="1:11" ht="18.75" x14ac:dyDescent="0.3">
      <c r="A9" s="10" t="s">
        <v>16</v>
      </c>
      <c r="B9" s="9"/>
      <c r="C9" s="13">
        <f>C10+C16+C18+C22</f>
        <v>461000</v>
      </c>
      <c r="D9" s="13">
        <f>D10+D16+D18</f>
        <v>436000</v>
      </c>
      <c r="E9" s="13">
        <f>E10+E16+E18</f>
        <v>436000</v>
      </c>
      <c r="F9" s="13">
        <f>F10+F16+F18</f>
        <v>436000</v>
      </c>
      <c r="G9" s="13">
        <f>G10+G16+G18</f>
        <v>411000</v>
      </c>
      <c r="H9" s="13"/>
      <c r="I9" s="13">
        <f>SUM(C9:G9)</f>
        <v>2180000</v>
      </c>
      <c r="J9" s="18"/>
      <c r="K9" s="19"/>
    </row>
    <row r="10" spans="1:11" ht="12.95" customHeight="1" x14ac:dyDescent="0.25">
      <c r="A10" s="2" t="s">
        <v>4</v>
      </c>
      <c r="B10" s="2"/>
      <c r="C10" s="11">
        <f>SUM(C11:C13)</f>
        <v>160000</v>
      </c>
      <c r="D10" s="11">
        <f t="shared" ref="D10:G10" si="2">SUM(D11:D13)</f>
        <v>160000</v>
      </c>
      <c r="E10" s="11">
        <f t="shared" si="2"/>
        <v>160000</v>
      </c>
      <c r="F10" s="11">
        <f t="shared" si="2"/>
        <v>160000</v>
      </c>
      <c r="G10" s="11">
        <f t="shared" si="2"/>
        <v>160000</v>
      </c>
      <c r="H10" s="21"/>
      <c r="I10" s="11">
        <f>SUM(C10:G10)</f>
        <v>800000</v>
      </c>
      <c r="J10" s="19"/>
      <c r="K10" s="19"/>
    </row>
    <row r="11" spans="1:11" ht="12.95" customHeight="1" x14ac:dyDescent="0.25">
      <c r="B11" t="s">
        <v>5</v>
      </c>
      <c r="C11" s="12">
        <v>45000</v>
      </c>
      <c r="D11" s="12">
        <v>45000</v>
      </c>
      <c r="E11" s="12">
        <v>45000</v>
      </c>
      <c r="F11" s="12">
        <v>45000</v>
      </c>
      <c r="G11" s="12">
        <v>45000</v>
      </c>
      <c r="H11" s="21"/>
      <c r="I11" s="12">
        <f>SUM(C11:G11)</f>
        <v>225000</v>
      </c>
      <c r="J11" s="19"/>
      <c r="K11" s="19"/>
    </row>
    <row r="12" spans="1:11" ht="12.95" customHeight="1" x14ac:dyDescent="0.25">
      <c r="B12" t="s">
        <v>5</v>
      </c>
      <c r="C12" s="12">
        <v>35000</v>
      </c>
      <c r="D12" s="12">
        <v>35000</v>
      </c>
      <c r="E12" s="12">
        <v>35000</v>
      </c>
      <c r="F12" s="12">
        <v>35000</v>
      </c>
      <c r="G12" s="12">
        <v>35000</v>
      </c>
      <c r="H12" s="21"/>
      <c r="I12" s="12">
        <f t="shared" ref="I12:I13" si="3">SUM(C12:G12)</f>
        <v>175000</v>
      </c>
      <c r="J12" s="19"/>
      <c r="K12" s="19"/>
    </row>
    <row r="13" spans="1:11" ht="12.95" customHeight="1" x14ac:dyDescent="0.25">
      <c r="B13" t="s">
        <v>5</v>
      </c>
      <c r="C13" s="12">
        <v>80000</v>
      </c>
      <c r="D13" s="12">
        <v>80000</v>
      </c>
      <c r="E13" s="12">
        <v>80000</v>
      </c>
      <c r="F13" s="12">
        <v>80000</v>
      </c>
      <c r="G13" s="12">
        <v>80000</v>
      </c>
      <c r="H13" s="21"/>
      <c r="I13" s="12">
        <f t="shared" si="3"/>
        <v>400000</v>
      </c>
      <c r="J13" s="19"/>
      <c r="K13" s="19"/>
    </row>
    <row r="14" spans="1:11" ht="12.95" customHeight="1" x14ac:dyDescent="0.25">
      <c r="A14" s="2" t="s">
        <v>21</v>
      </c>
      <c r="B14" s="2"/>
      <c r="C14" s="11">
        <f>SUM(C15:C15)</f>
        <v>32000</v>
      </c>
      <c r="D14" s="11">
        <f>SUM(D15:D15)</f>
        <v>32000</v>
      </c>
      <c r="E14" s="11">
        <f t="shared" ref="E14:E16" si="4">SUM(E15:E15)</f>
        <v>32000</v>
      </c>
      <c r="F14" s="11">
        <f t="shared" ref="F14:F16" si="5">SUM(F15:F15)</f>
        <v>32000</v>
      </c>
      <c r="G14" s="11">
        <f t="shared" ref="G14:G16" si="6">SUM(G15:G15)</f>
        <v>32000</v>
      </c>
      <c r="H14" s="21"/>
      <c r="I14" s="11">
        <f>SUM(C14:G14)</f>
        <v>160000</v>
      </c>
      <c r="J14" s="19"/>
      <c r="K14" s="19"/>
    </row>
    <row r="15" spans="1:11" ht="12.95" customHeight="1" x14ac:dyDescent="0.25">
      <c r="B15" s="8" t="s">
        <v>23</v>
      </c>
      <c r="C15" s="12">
        <v>32000</v>
      </c>
      <c r="D15" s="12">
        <v>32000</v>
      </c>
      <c r="E15" s="12">
        <v>32000</v>
      </c>
      <c r="F15" s="12">
        <v>32000</v>
      </c>
      <c r="G15" s="12">
        <v>32000</v>
      </c>
      <c r="H15" s="21"/>
      <c r="I15" s="12">
        <f t="shared" ref="I15" si="7">SUM(C15:G15)</f>
        <v>160000</v>
      </c>
      <c r="J15" s="19"/>
      <c r="K15" s="19"/>
    </row>
    <row r="16" spans="1:11" ht="12.95" customHeight="1" x14ac:dyDescent="0.25">
      <c r="A16" s="2" t="s">
        <v>6</v>
      </c>
      <c r="B16" s="2"/>
      <c r="C16" s="11">
        <f>SUM(C17:C17)</f>
        <v>3000</v>
      </c>
      <c r="D16" s="11">
        <f>SUM(D17:D17)</f>
        <v>3000</v>
      </c>
      <c r="E16" s="11">
        <f t="shared" si="4"/>
        <v>3000</v>
      </c>
      <c r="F16" s="11">
        <f t="shared" si="5"/>
        <v>3000</v>
      </c>
      <c r="G16" s="11">
        <f t="shared" si="6"/>
        <v>3000</v>
      </c>
      <c r="H16" s="21"/>
      <c r="I16" s="11">
        <f>SUM(C16:G16)</f>
        <v>15000</v>
      </c>
      <c r="J16" s="19"/>
      <c r="K16" s="19"/>
    </row>
    <row r="17" spans="1:11" ht="12.95" customHeight="1" x14ac:dyDescent="0.25">
      <c r="B17" t="s">
        <v>7</v>
      </c>
      <c r="C17" s="12">
        <v>3000</v>
      </c>
      <c r="D17" s="12">
        <v>3000</v>
      </c>
      <c r="E17" s="12">
        <v>3000</v>
      </c>
      <c r="F17" s="12">
        <v>3000</v>
      </c>
      <c r="G17" s="12">
        <v>3000</v>
      </c>
      <c r="H17" s="21"/>
      <c r="I17" s="12">
        <f t="shared" ref="I17" si="8">SUM(C17:G17)</f>
        <v>15000</v>
      </c>
      <c r="J17" s="19"/>
      <c r="K17" s="19"/>
    </row>
    <row r="18" spans="1:11" ht="12.95" customHeight="1" x14ac:dyDescent="0.25">
      <c r="A18" s="2" t="s">
        <v>8</v>
      </c>
      <c r="B18" s="2"/>
      <c r="C18" s="11">
        <f>SUM(C19:C22)</f>
        <v>273000</v>
      </c>
      <c r="D18" s="11">
        <f>SUM(D19:D22)</f>
        <v>273000</v>
      </c>
      <c r="E18" s="11">
        <f>SUM(E19:E22)</f>
        <v>273000</v>
      </c>
      <c r="F18" s="11">
        <f>SUM(F19:F22)</f>
        <v>273000</v>
      </c>
      <c r="G18" s="11">
        <f>SUM(G19:G22)</f>
        <v>248000</v>
      </c>
      <c r="H18" s="21"/>
      <c r="I18" s="11">
        <f>SUM(C18:G18)</f>
        <v>1340000</v>
      </c>
      <c r="J18" s="19"/>
      <c r="K18" s="19"/>
    </row>
    <row r="19" spans="1:11" ht="12.95" customHeight="1" x14ac:dyDescent="0.25">
      <c r="B19" t="s">
        <v>9</v>
      </c>
      <c r="C19" s="12">
        <v>73000</v>
      </c>
      <c r="D19" s="12">
        <v>73000</v>
      </c>
      <c r="E19" s="12">
        <v>73000</v>
      </c>
      <c r="F19" s="12">
        <v>73000</v>
      </c>
      <c r="G19" s="12">
        <v>73000</v>
      </c>
      <c r="H19" s="21"/>
      <c r="I19" s="12">
        <f>SUM(C19:G19)</f>
        <v>365000</v>
      </c>
      <c r="J19" s="19"/>
      <c r="K19" s="19"/>
    </row>
    <row r="20" spans="1:11" ht="12.95" customHeight="1" x14ac:dyDescent="0.25">
      <c r="B20" t="s">
        <v>9</v>
      </c>
      <c r="C20" s="12">
        <v>50000</v>
      </c>
      <c r="D20" s="12">
        <v>50000</v>
      </c>
      <c r="E20" s="12">
        <v>50000</v>
      </c>
      <c r="F20" s="12">
        <v>50000</v>
      </c>
      <c r="G20" s="12">
        <v>50000</v>
      </c>
      <c r="H20" s="21"/>
      <c r="I20" s="12">
        <f t="shared" ref="I20" si="9">SUM(C20:G20)</f>
        <v>250000</v>
      </c>
      <c r="J20" s="19"/>
      <c r="K20" s="19"/>
    </row>
    <row r="21" spans="1:11" ht="12.95" customHeight="1" x14ac:dyDescent="0.25">
      <c r="B21" t="s">
        <v>9</v>
      </c>
      <c r="C21" s="12">
        <v>125000</v>
      </c>
      <c r="D21" s="12">
        <v>125000</v>
      </c>
      <c r="E21" s="12">
        <v>125000</v>
      </c>
      <c r="F21" s="12">
        <v>125000</v>
      </c>
      <c r="G21" s="12">
        <v>125000</v>
      </c>
      <c r="H21" s="21"/>
      <c r="I21" s="12"/>
      <c r="J21" s="19"/>
      <c r="K21" s="19"/>
    </row>
    <row r="22" spans="1:11" ht="12.95" customHeight="1" x14ac:dyDescent="0.25">
      <c r="A22" s="2" t="s">
        <v>10</v>
      </c>
      <c r="B22" s="2"/>
      <c r="C22" s="11">
        <f>SUM(C23)</f>
        <v>25000</v>
      </c>
      <c r="D22" s="11">
        <f t="shared" ref="D22:G22" si="10">SUM(D23)</f>
        <v>25000</v>
      </c>
      <c r="E22" s="11">
        <f t="shared" si="10"/>
        <v>25000</v>
      </c>
      <c r="F22" s="11">
        <f t="shared" si="10"/>
        <v>25000</v>
      </c>
      <c r="G22" s="11">
        <f t="shared" si="10"/>
        <v>0</v>
      </c>
      <c r="H22" s="21"/>
      <c r="I22" s="11">
        <f>SUM(C22:G22)</f>
        <v>100000</v>
      </c>
      <c r="J22" s="19"/>
      <c r="K22" s="19"/>
    </row>
    <row r="23" spans="1:11" ht="12.95" customHeight="1" x14ac:dyDescent="0.25">
      <c r="B23" t="s">
        <v>30</v>
      </c>
      <c r="C23" s="12">
        <v>25000</v>
      </c>
      <c r="D23" s="12">
        <v>25000</v>
      </c>
      <c r="E23" s="12">
        <v>25000</v>
      </c>
      <c r="F23" s="12">
        <v>25000</v>
      </c>
      <c r="G23" s="12"/>
      <c r="H23" s="21"/>
      <c r="I23" s="12">
        <f>SUM(C23:G23)</f>
        <v>100000</v>
      </c>
      <c r="J23" s="19"/>
      <c r="K23" s="19"/>
    </row>
    <row r="24" spans="1:11" ht="7.5" customHeight="1" x14ac:dyDescent="0.25">
      <c r="C24" s="12"/>
      <c r="D24" s="12"/>
      <c r="E24" s="12"/>
      <c r="F24" s="12"/>
      <c r="G24" s="12"/>
      <c r="H24" s="21"/>
      <c r="I24" s="12"/>
      <c r="J24" s="19"/>
      <c r="K24" s="19"/>
    </row>
    <row r="25" spans="1:11" s="5" customFormat="1" ht="17.25" x14ac:dyDescent="0.3">
      <c r="A25" s="14" t="s">
        <v>17</v>
      </c>
      <c r="B25" s="15"/>
      <c r="C25" s="22">
        <f>C9+C5</f>
        <v>1034000</v>
      </c>
      <c r="D25" s="22">
        <f t="shared" ref="D25:G25" si="11">D9+D5</f>
        <v>1759000</v>
      </c>
      <c r="E25" s="22">
        <f t="shared" si="11"/>
        <v>2259000</v>
      </c>
      <c r="F25" s="22">
        <f t="shared" si="11"/>
        <v>2259000</v>
      </c>
      <c r="G25" s="22">
        <f t="shared" si="11"/>
        <v>934000</v>
      </c>
      <c r="H25" s="23"/>
      <c r="I25" s="24">
        <f>SUM(C25:G25)</f>
        <v>8245000</v>
      </c>
      <c r="J25" s="20"/>
      <c r="K25" s="19"/>
    </row>
    <row r="26" spans="1:11" ht="12.95" customHeight="1" x14ac:dyDescent="0.25">
      <c r="C26" s="4"/>
      <c r="D26" s="4"/>
      <c r="E26" s="4"/>
      <c r="F26" s="4"/>
      <c r="G26" s="4"/>
      <c r="H26" s="4"/>
      <c r="I26" s="4"/>
      <c r="J26" s="19"/>
      <c r="K26" s="19"/>
    </row>
    <row r="27" spans="1:11" s="5" customFormat="1" ht="17.25" x14ac:dyDescent="0.3">
      <c r="A27" s="6" t="s">
        <v>20</v>
      </c>
      <c r="B27" s="6"/>
      <c r="C27" s="7"/>
      <c r="D27" s="7"/>
      <c r="E27" s="7"/>
      <c r="F27" s="7"/>
      <c r="G27" s="7"/>
      <c r="H27" s="7"/>
      <c r="I27" s="7"/>
      <c r="J27" s="19"/>
      <c r="K27" s="19"/>
    </row>
    <row r="28" spans="1:11" ht="12.95" customHeight="1" x14ac:dyDescent="0.25">
      <c r="C28" s="1" t="s">
        <v>0</v>
      </c>
      <c r="D28" s="1" t="s">
        <v>1</v>
      </c>
      <c r="E28" s="1" t="s">
        <v>2</v>
      </c>
      <c r="F28" s="1" t="s">
        <v>12</v>
      </c>
      <c r="G28" s="1" t="s">
        <v>13</v>
      </c>
      <c r="H28" s="3"/>
      <c r="I28" s="1" t="s">
        <v>3</v>
      </c>
      <c r="J28" s="19"/>
      <c r="K28" s="19"/>
    </row>
    <row r="29" spans="1:11" ht="18.75" x14ac:dyDescent="0.3">
      <c r="A29" s="10" t="s">
        <v>14</v>
      </c>
      <c r="B29" s="9"/>
      <c r="C29" s="13">
        <f>C30+C32+C34</f>
        <v>254000</v>
      </c>
      <c r="D29" s="13">
        <f t="shared" ref="D29:G29" si="12">D30+D32+D34</f>
        <v>754000</v>
      </c>
      <c r="E29" s="13">
        <f t="shared" si="12"/>
        <v>1254000</v>
      </c>
      <c r="F29" s="13">
        <f t="shared" si="12"/>
        <v>1254000</v>
      </c>
      <c r="G29" s="13">
        <f t="shared" si="12"/>
        <v>453000</v>
      </c>
      <c r="H29" s="13"/>
      <c r="I29" s="13">
        <f>SUM(C29:G29)</f>
        <v>3969000</v>
      </c>
      <c r="J29" s="19"/>
      <c r="K29" s="19"/>
    </row>
    <row r="30" spans="1:11" ht="12.95" customHeight="1" x14ac:dyDescent="0.25">
      <c r="A30" s="2" t="s">
        <v>22</v>
      </c>
      <c r="B30" s="2"/>
      <c r="C30" s="11">
        <f>C31</f>
        <v>1000</v>
      </c>
      <c r="D30" s="11">
        <f t="shared" ref="D30:G30" si="13">D31</f>
        <v>1000</v>
      </c>
      <c r="E30" s="11">
        <f t="shared" si="13"/>
        <v>1000</v>
      </c>
      <c r="F30" s="11">
        <f t="shared" si="13"/>
        <v>1000</v>
      </c>
      <c r="G30" s="11">
        <f t="shared" si="13"/>
        <v>1000</v>
      </c>
      <c r="H30" s="21"/>
      <c r="I30" s="11">
        <f t="shared" ref="I30:I33" si="14">SUM(C30:G30)</f>
        <v>5000</v>
      </c>
      <c r="J30" s="19"/>
      <c r="K30" s="19"/>
    </row>
    <row r="31" spans="1:11" ht="12.95" customHeight="1" x14ac:dyDescent="0.25">
      <c r="B31" t="s">
        <v>27</v>
      </c>
      <c r="C31" s="12">
        <v>1000</v>
      </c>
      <c r="D31" s="12">
        <v>1000</v>
      </c>
      <c r="E31" s="12">
        <v>1000</v>
      </c>
      <c r="F31" s="12">
        <v>1000</v>
      </c>
      <c r="G31" s="12">
        <v>1000</v>
      </c>
      <c r="H31" s="21"/>
      <c r="I31" s="25">
        <f t="shared" si="14"/>
        <v>5000</v>
      </c>
      <c r="J31" s="19"/>
      <c r="K31" s="19"/>
    </row>
    <row r="32" spans="1:11" ht="12.95" customHeight="1" x14ac:dyDescent="0.25">
      <c r="A32" s="2" t="s">
        <v>8</v>
      </c>
      <c r="B32" s="2"/>
      <c r="C32" s="11">
        <f>C33</f>
        <v>250000</v>
      </c>
      <c r="D32" s="11">
        <f t="shared" ref="D32:G32" si="15">D33</f>
        <v>750000</v>
      </c>
      <c r="E32" s="11">
        <f t="shared" si="15"/>
        <v>1250000</v>
      </c>
      <c r="F32" s="11">
        <f t="shared" si="15"/>
        <v>1250000</v>
      </c>
      <c r="G32" s="11">
        <f t="shared" si="15"/>
        <v>450000</v>
      </c>
      <c r="H32" s="21"/>
      <c r="I32" s="11">
        <f t="shared" si="14"/>
        <v>3950000</v>
      </c>
      <c r="J32" s="19"/>
      <c r="K32" s="19"/>
    </row>
    <row r="33" spans="1:11" ht="12.95" customHeight="1" x14ac:dyDescent="0.25">
      <c r="B33" s="8" t="s">
        <v>15</v>
      </c>
      <c r="C33" s="12">
        <v>250000</v>
      </c>
      <c r="D33" s="12">
        <v>750000</v>
      </c>
      <c r="E33" s="12">
        <v>1250000</v>
      </c>
      <c r="F33" s="12">
        <v>1250000</v>
      </c>
      <c r="G33" s="12">
        <v>450000</v>
      </c>
      <c r="H33" s="21"/>
      <c r="I33" s="25">
        <f t="shared" si="14"/>
        <v>3950000</v>
      </c>
      <c r="J33" s="19"/>
      <c r="K33" s="19"/>
    </row>
    <row r="34" spans="1:11" ht="12.95" customHeight="1" x14ac:dyDescent="0.25">
      <c r="A34" s="2" t="s">
        <v>10</v>
      </c>
      <c r="B34" s="2"/>
      <c r="C34" s="11">
        <f>SUM(C35)</f>
        <v>3000</v>
      </c>
      <c r="D34" s="11">
        <f t="shared" ref="D34:G34" si="16">SUM(D35)</f>
        <v>3000</v>
      </c>
      <c r="E34" s="11">
        <f t="shared" si="16"/>
        <v>3000</v>
      </c>
      <c r="F34" s="11">
        <f t="shared" si="16"/>
        <v>3000</v>
      </c>
      <c r="G34" s="11">
        <f t="shared" si="16"/>
        <v>2000</v>
      </c>
      <c r="H34" s="21"/>
      <c r="I34" s="11">
        <f t="shared" ref="I34:I35" si="17">SUM(C34:G34)</f>
        <v>14000</v>
      </c>
      <c r="J34" s="19"/>
      <c r="K34" s="19"/>
    </row>
    <row r="35" spans="1:11" ht="12.95" customHeight="1" x14ac:dyDescent="0.25">
      <c r="B35" t="s">
        <v>29</v>
      </c>
      <c r="C35" s="12">
        <v>3000</v>
      </c>
      <c r="D35" s="12">
        <v>3000</v>
      </c>
      <c r="E35" s="12">
        <v>3000</v>
      </c>
      <c r="F35" s="12">
        <v>3000</v>
      </c>
      <c r="G35" s="12">
        <v>2000</v>
      </c>
      <c r="H35" s="21"/>
      <c r="I35" s="25">
        <f t="shared" si="17"/>
        <v>14000</v>
      </c>
      <c r="J35" s="19"/>
      <c r="K35" s="19"/>
    </row>
    <row r="36" spans="1:11" ht="18.75" x14ac:dyDescent="0.3">
      <c r="A36" s="10" t="s">
        <v>16</v>
      </c>
      <c r="B36" s="9"/>
      <c r="C36" s="13">
        <f>C37+C41+C43+C45+C48</f>
        <v>286700</v>
      </c>
      <c r="D36" s="13">
        <f t="shared" ref="D36:G36" si="18">D37+D41+D43+D45+D48</f>
        <v>339500</v>
      </c>
      <c r="E36" s="13">
        <f t="shared" si="18"/>
        <v>339500</v>
      </c>
      <c r="F36" s="13">
        <f t="shared" si="18"/>
        <v>339500</v>
      </c>
      <c r="G36" s="13">
        <f t="shared" si="18"/>
        <v>313100</v>
      </c>
      <c r="H36" s="13"/>
      <c r="I36" s="13">
        <f>SUM(C36:G36)</f>
        <v>1618300</v>
      </c>
      <c r="J36" s="19"/>
      <c r="K36" s="19"/>
    </row>
    <row r="37" spans="1:11" x14ac:dyDescent="0.25">
      <c r="A37" s="2" t="s">
        <v>4</v>
      </c>
      <c r="B37" s="2"/>
      <c r="C37" s="11">
        <f>SUM(C38:C40)</f>
        <v>120000</v>
      </c>
      <c r="D37" s="11">
        <f t="shared" ref="D37" si="19">SUM(D38:D40)</f>
        <v>160000</v>
      </c>
      <c r="E37" s="11">
        <f t="shared" ref="E37" si="20">SUM(E38:E40)</f>
        <v>160000</v>
      </c>
      <c r="F37" s="11">
        <f t="shared" ref="F37" si="21">SUM(F38:F40)</f>
        <v>160000</v>
      </c>
      <c r="G37" s="11">
        <f t="shared" ref="G37" si="22">SUM(G38:G40)</f>
        <v>140000</v>
      </c>
      <c r="H37" s="21"/>
      <c r="I37" s="11">
        <f>SUM(C37:G37)</f>
        <v>740000</v>
      </c>
      <c r="J37" s="20"/>
      <c r="K37" s="19"/>
    </row>
    <row r="38" spans="1:11" x14ac:dyDescent="0.25">
      <c r="B38" t="s">
        <v>24</v>
      </c>
      <c r="C38" s="12">
        <v>45000</v>
      </c>
      <c r="D38" s="12">
        <v>45000</v>
      </c>
      <c r="E38" s="12">
        <v>45000</v>
      </c>
      <c r="F38" s="12">
        <v>45000</v>
      </c>
      <c r="G38" s="12">
        <v>45000</v>
      </c>
      <c r="H38" s="21"/>
      <c r="I38" s="12">
        <f>SUM(C38:G38)</f>
        <v>225000</v>
      </c>
      <c r="J38" s="19"/>
      <c r="K38" s="19"/>
    </row>
    <row r="39" spans="1:11" x14ac:dyDescent="0.25">
      <c r="B39" t="s">
        <v>25</v>
      </c>
      <c r="C39" s="12">
        <v>35000</v>
      </c>
      <c r="D39" s="12">
        <v>35000</v>
      </c>
      <c r="E39" s="12">
        <v>35000</v>
      </c>
      <c r="F39" s="12">
        <v>35000</v>
      </c>
      <c r="G39" s="12">
        <v>35000</v>
      </c>
      <c r="H39" s="21"/>
      <c r="I39" s="12">
        <f t="shared" ref="I39:I40" si="23">SUM(C39:G39)</f>
        <v>175000</v>
      </c>
      <c r="J39" s="19"/>
      <c r="K39" s="19"/>
    </row>
    <row r="40" spans="1:11" x14ac:dyDescent="0.25">
      <c r="B40" t="s">
        <v>26</v>
      </c>
      <c r="C40" s="12">
        <v>40000</v>
      </c>
      <c r="D40" s="12">
        <v>80000</v>
      </c>
      <c r="E40" s="12">
        <v>80000</v>
      </c>
      <c r="F40" s="12">
        <v>80000</v>
      </c>
      <c r="G40" s="12">
        <v>60000</v>
      </c>
      <c r="H40" s="21"/>
      <c r="I40" s="12">
        <f t="shared" si="23"/>
        <v>340000</v>
      </c>
      <c r="J40" s="19"/>
      <c r="K40" s="19"/>
    </row>
    <row r="41" spans="1:11" x14ac:dyDescent="0.25">
      <c r="A41" s="2" t="s">
        <v>21</v>
      </c>
      <c r="B41" s="2"/>
      <c r="C41" s="11">
        <f>SUM(C42)</f>
        <v>24000</v>
      </c>
      <c r="D41" s="11">
        <f>SUM(D42)</f>
        <v>32000</v>
      </c>
      <c r="E41" s="11">
        <f>SUM(E42)</f>
        <v>32000</v>
      </c>
      <c r="F41" s="11">
        <f>SUM(F42)</f>
        <v>32000</v>
      </c>
      <c r="G41" s="11">
        <f>SUM(G42)</f>
        <v>28000</v>
      </c>
      <c r="H41" s="11"/>
      <c r="I41" s="11">
        <f>SUM(C41:G41)</f>
        <v>148000</v>
      </c>
      <c r="J41" s="19"/>
      <c r="K41" s="19"/>
    </row>
    <row r="42" spans="1:11" x14ac:dyDescent="0.25">
      <c r="B42" s="8" t="s">
        <v>23</v>
      </c>
      <c r="C42" s="12">
        <v>24000</v>
      </c>
      <c r="D42" s="12">
        <v>32000</v>
      </c>
      <c r="E42" s="12">
        <v>32000</v>
      </c>
      <c r="F42" s="12">
        <v>32000</v>
      </c>
      <c r="G42" s="12">
        <v>28000</v>
      </c>
      <c r="H42" s="21"/>
      <c r="I42" s="12">
        <f>SUM(C42:G42)</f>
        <v>148000</v>
      </c>
      <c r="J42" s="19"/>
      <c r="K42" s="19"/>
    </row>
    <row r="43" spans="1:11" x14ac:dyDescent="0.25">
      <c r="A43" s="2" t="s">
        <v>6</v>
      </c>
      <c r="B43" s="2"/>
      <c r="C43" s="11">
        <f>SUM(C44)</f>
        <v>3000</v>
      </c>
      <c r="D43" s="11">
        <f>SUM(D44)</f>
        <v>3000</v>
      </c>
      <c r="E43" s="11">
        <f>SUM(E44)</f>
        <v>3000</v>
      </c>
      <c r="F43" s="11">
        <f>SUM(F44)</f>
        <v>3000</v>
      </c>
      <c r="G43" s="11">
        <f>SUM(G44)</f>
        <v>3000</v>
      </c>
      <c r="H43" s="11"/>
      <c r="I43" s="11">
        <f>SUM(C43:G43)</f>
        <v>15000</v>
      </c>
      <c r="J43" s="19"/>
      <c r="K43" s="19"/>
    </row>
    <row r="44" spans="1:11" x14ac:dyDescent="0.25">
      <c r="B44" s="8" t="s">
        <v>28</v>
      </c>
      <c r="C44" s="12">
        <v>3000</v>
      </c>
      <c r="D44" s="12">
        <v>3000</v>
      </c>
      <c r="E44" s="12">
        <v>3000</v>
      </c>
      <c r="F44" s="12">
        <v>3000</v>
      </c>
      <c r="G44" s="12">
        <v>3000</v>
      </c>
      <c r="H44" s="21"/>
      <c r="I44" s="12">
        <f>SUM(C44:G44)</f>
        <v>15000</v>
      </c>
      <c r="J44" s="19"/>
      <c r="K44" s="19"/>
    </row>
    <row r="45" spans="1:11" x14ac:dyDescent="0.25">
      <c r="A45" s="2" t="s">
        <v>8</v>
      </c>
      <c r="B45" s="2"/>
      <c r="C45" s="11">
        <f>SUM(C46:C47)</f>
        <v>125000</v>
      </c>
      <c r="D45" s="11">
        <f>SUM(D46:D47)</f>
        <v>125000</v>
      </c>
      <c r="E45" s="11">
        <f>SUM(E46:E47)</f>
        <v>125000</v>
      </c>
      <c r="F45" s="11">
        <f>SUM(F46:F47)</f>
        <v>125000</v>
      </c>
      <c r="G45" s="11">
        <f>SUM(G46:G47)</f>
        <v>125000</v>
      </c>
      <c r="H45" s="21"/>
      <c r="I45" s="11">
        <f>SUM(C45:G45)</f>
        <v>625000</v>
      </c>
      <c r="J45" s="19"/>
      <c r="K45" s="19"/>
    </row>
    <row r="46" spans="1:11" x14ac:dyDescent="0.25">
      <c r="B46" t="s">
        <v>9</v>
      </c>
      <c r="C46" s="12">
        <v>75000</v>
      </c>
      <c r="D46" s="12">
        <v>75000</v>
      </c>
      <c r="E46" s="12">
        <v>75000</v>
      </c>
      <c r="F46" s="12">
        <v>75000</v>
      </c>
      <c r="G46" s="12">
        <v>75000</v>
      </c>
      <c r="H46" s="21"/>
      <c r="I46" s="12">
        <f t="shared" ref="I46:I48" si="24">SUM(C46:G46)</f>
        <v>375000</v>
      </c>
      <c r="J46" s="19"/>
      <c r="K46" s="19"/>
    </row>
    <row r="47" spans="1:11" x14ac:dyDescent="0.25">
      <c r="B47" t="s">
        <v>9</v>
      </c>
      <c r="C47" s="12">
        <v>50000</v>
      </c>
      <c r="D47" s="12">
        <v>50000</v>
      </c>
      <c r="E47" s="12">
        <v>50000</v>
      </c>
      <c r="F47" s="12">
        <v>50000</v>
      </c>
      <c r="G47" s="12">
        <v>50000</v>
      </c>
      <c r="H47" s="21"/>
      <c r="I47" s="12">
        <f t="shared" si="24"/>
        <v>250000</v>
      </c>
      <c r="J47" s="19"/>
      <c r="K47" s="19"/>
    </row>
    <row r="48" spans="1:11" x14ac:dyDescent="0.25">
      <c r="A48" s="2" t="s">
        <v>10</v>
      </c>
      <c r="B48" s="2"/>
      <c r="C48" s="11">
        <f>SUM(C49)</f>
        <v>14700</v>
      </c>
      <c r="D48" s="11">
        <f>SUM(D49:D49)</f>
        <v>19500</v>
      </c>
      <c r="E48" s="11">
        <f>SUM(E49:E49)</f>
        <v>19500</v>
      </c>
      <c r="F48" s="11">
        <f>SUM(F49:F49)</f>
        <v>19500</v>
      </c>
      <c r="G48" s="11">
        <f>SUM(G49:G49)</f>
        <v>17100</v>
      </c>
      <c r="H48" s="21"/>
      <c r="I48" s="11">
        <f t="shared" si="24"/>
        <v>90300</v>
      </c>
      <c r="J48" s="19"/>
      <c r="K48" s="19"/>
    </row>
    <row r="49" spans="1:11" x14ac:dyDescent="0.25">
      <c r="B49" t="s">
        <v>18</v>
      </c>
      <c r="C49" s="4">
        <v>14700</v>
      </c>
      <c r="D49" s="4">
        <v>19500</v>
      </c>
      <c r="E49" s="4">
        <v>19500</v>
      </c>
      <c r="F49" s="4">
        <v>19500</v>
      </c>
      <c r="G49" s="4">
        <v>17100</v>
      </c>
      <c r="H49" s="21"/>
      <c r="I49" s="12">
        <f>SUM(C49:G49)</f>
        <v>90300</v>
      </c>
      <c r="J49" s="19"/>
      <c r="K49" s="19"/>
    </row>
    <row r="50" spans="1:11" ht="9.6" customHeight="1" x14ac:dyDescent="0.25">
      <c r="C50" s="4"/>
      <c r="D50" s="4"/>
      <c r="E50" s="4"/>
      <c r="F50" s="4"/>
      <c r="G50" s="4"/>
      <c r="H50" s="4"/>
      <c r="I50" s="4"/>
      <c r="J50" s="19"/>
      <c r="K50" s="19"/>
    </row>
    <row r="51" spans="1:11" ht="17.25" x14ac:dyDescent="0.3">
      <c r="A51" s="14" t="s">
        <v>19</v>
      </c>
      <c r="B51" s="15"/>
      <c r="C51" s="16">
        <f>C36+C29</f>
        <v>540700</v>
      </c>
      <c r="D51" s="16">
        <f>D36+D29</f>
        <v>1093500</v>
      </c>
      <c r="E51" s="16">
        <f>E36+E29</f>
        <v>1593500</v>
      </c>
      <c r="F51" s="16">
        <f>F36+F29</f>
        <v>1593500</v>
      </c>
      <c r="G51" s="16">
        <f>G36+G29</f>
        <v>766100</v>
      </c>
      <c r="H51" s="16"/>
      <c r="I51" s="17">
        <f>SUM(C51:G51)</f>
        <v>5587300</v>
      </c>
      <c r="J51" s="18"/>
      <c r="K51" s="19"/>
    </row>
    <row r="53" spans="1:11" x14ac:dyDescent="0.25">
      <c r="C53" s="26"/>
      <c r="D53" s="26"/>
      <c r="E53" s="26"/>
      <c r="F53" s="26"/>
      <c r="G53" s="26"/>
    </row>
    <row r="54" spans="1:11" x14ac:dyDescent="0.25">
      <c r="C54" s="4"/>
      <c r="D54" s="4"/>
      <c r="E54" s="4"/>
      <c r="F54" s="4"/>
      <c r="G54" s="4"/>
    </row>
    <row r="55" spans="1:11" x14ac:dyDescent="0.25">
      <c r="C55" s="26"/>
    </row>
  </sheetData>
  <mergeCells count="1">
    <mergeCell ref="B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63D8A803B97C449C3F4A0A11149BF6" ma:contentTypeVersion="14" ma:contentTypeDescription="Create a new document." ma:contentTypeScope="" ma:versionID="3f073d414e52afd7a50d67fb5a0a2acc">
  <xsd:schema xmlns:xsd="http://www.w3.org/2001/XMLSchema" xmlns:xs="http://www.w3.org/2001/XMLSchema" xmlns:p="http://schemas.microsoft.com/office/2006/metadata/properties" xmlns:ns2="190132a1-b740-41e9-a9d3-aef04dc8f2ab" xmlns:ns3="1fa27c74-dbb6-4e30-b933-9d82255035f8" xmlns:ns4="73fb875a-8af9-4255-b008-0995492d31cd" targetNamespace="http://schemas.microsoft.com/office/2006/metadata/properties" ma:root="true" ma:fieldsID="07a1b03f7bc6f1a6f0bcb4bc9cdcec2e" ns2:_="" ns3:_="" ns4:_="">
    <xsd:import namespace="190132a1-b740-41e9-a9d3-aef04dc8f2ab"/>
    <xsd:import namespace="1fa27c74-dbb6-4e30-b933-9d82255035f8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132a1-b740-41e9-a9d3-aef04dc8f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27c74-dbb6-4e30-b933-9d82255035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dac06f9-71e8-4be5-8ed7-19128f9ddeec}" ma:internalName="TaxCatchAll" ma:showField="CatchAllData" ma:web="1fa27c74-dbb6-4e30-b933-9d82255035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0132a1-b740-41e9-a9d3-aef04dc8f2ab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D7175265-F469-4F25-9AAE-D0FF2B733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0132a1-b740-41e9-a9d3-aef04dc8f2ab"/>
    <ds:schemaRef ds:uri="1fa27c74-dbb6-4e30-b933-9d82255035f8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BD05A-6F84-4709-9858-25E7DDC02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80518-743E-4E5D-BA1B-4A656873462C}">
  <ds:schemaRefs>
    <ds:schemaRef ds:uri="http://schemas.microsoft.com/office/2006/metadata/properties"/>
    <ds:schemaRef ds:uri="http://schemas.microsoft.com/office/infopath/2007/PartnerControls"/>
    <ds:schemaRef ds:uri="190132a1-b740-41e9-a9d3-aef04dc8f2ab"/>
    <ds:schemaRef ds:uri="73fb875a-8af9-4255-b008-0995492d3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Hermens, Leah - NRCS, Washington, DC</dc:creator>
  <cp:keywords/>
  <dc:description/>
  <cp:lastModifiedBy>Devaney, Michele - FPAC-BC, Salt Lake City, UT</cp:lastModifiedBy>
  <cp:revision/>
  <dcterms:created xsi:type="dcterms:W3CDTF">2020-01-30T18:25:43Z</dcterms:created>
  <dcterms:modified xsi:type="dcterms:W3CDTF">2022-08-09T19:44:56Z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0x010100DD63D8A803B97C449C3F4A0A11149BF6</vt:lpwstr>
  </property>
  <property fmtid="{D5CDD505-2E9C-101B-9397-08002B2CF9AE}" pid="3" name="MediaServiceImageTags">
    <vt:lpwstr/>
  </property>
</Properties>
</file>